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rejne zakazky 134 2016\Mladejov_ubytovani_2017\vyberko\"/>
    </mc:Choice>
  </mc:AlternateContent>
  <bookViews>
    <workbookView xWindow="0" yWindow="0" windowWidth="22170" windowHeight="11205" activeTab="2"/>
  </bookViews>
  <sheets>
    <sheet name="KRYCÍ LIST" sheetId="4" r:id="rId1"/>
    <sheet name="STAVEBNÍ" sheetId="1" r:id="rId2"/>
    <sheet name="ZDRAVOTECHNIKA" sheetId="2" r:id="rId3"/>
    <sheet name="VYTÁPĚNÍ + VZT" sheetId="5" r:id="rId4"/>
    <sheet name="ELEKTRO" sheetId="6" r:id="rId5"/>
  </sheets>
  <calcPr calcId="162913"/>
</workbook>
</file>

<file path=xl/calcChain.xml><?xml version="1.0" encoding="utf-8"?>
<calcChain xmlns="http://schemas.openxmlformats.org/spreadsheetml/2006/main">
  <c r="B22" i="6" l="1"/>
  <c r="B21" i="6"/>
  <c r="B20" i="6"/>
  <c r="B19" i="6"/>
  <c r="F112" i="6"/>
  <c r="F111" i="6"/>
  <c r="F110" i="6"/>
  <c r="F109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4" i="6"/>
  <c r="F53" i="6"/>
  <c r="F52" i="6"/>
  <c r="F51" i="6"/>
  <c r="F50" i="6"/>
  <c r="F49" i="6"/>
  <c r="F48" i="6"/>
  <c r="F47" i="6"/>
  <c r="F46" i="6"/>
  <c r="F45" i="6"/>
  <c r="F44" i="6"/>
  <c r="F40" i="6"/>
  <c r="F39" i="6"/>
  <c r="F38" i="6"/>
  <c r="F37" i="6"/>
  <c r="F36" i="6"/>
  <c r="F35" i="6"/>
  <c r="F34" i="6"/>
  <c r="F33" i="6"/>
  <c r="F32" i="6"/>
  <c r="F31" i="6"/>
  <c r="F30" i="6"/>
  <c r="A30" i="6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9" i="6" s="1"/>
  <c r="A110" i="6" s="1"/>
  <c r="A111" i="6" s="1"/>
  <c r="A112" i="6" s="1"/>
  <c r="F29" i="6"/>
  <c r="F28" i="6" l="1"/>
  <c r="F19" i="6" s="1"/>
  <c r="F43" i="6"/>
  <c r="F20" i="6" s="1"/>
  <c r="F108" i="6"/>
  <c r="F22" i="6" s="1"/>
  <c r="F56" i="6"/>
  <c r="F21" i="6" s="1"/>
  <c r="E115" i="6" l="1"/>
  <c r="F115" i="6" s="1"/>
  <c r="F114" i="6" l="1"/>
  <c r="F23" i="6" s="1"/>
  <c r="F24" i="6" s="1"/>
  <c r="F23" i="4" s="1"/>
  <c r="B17" i="5"/>
  <c r="B18" i="5"/>
  <c r="F41" i="5"/>
  <c r="F40" i="5"/>
  <c r="F39" i="5"/>
  <c r="F38" i="5"/>
  <c r="F34" i="5"/>
  <c r="F33" i="5"/>
  <c r="F32" i="5"/>
  <c r="F31" i="5"/>
  <c r="F30" i="5"/>
  <c r="F29" i="5"/>
  <c r="F28" i="5"/>
  <c r="F27" i="5"/>
  <c r="F26" i="5"/>
  <c r="F25" i="5"/>
  <c r="F60" i="2"/>
  <c r="F59" i="2"/>
  <c r="F58" i="2"/>
  <c r="F57" i="2"/>
  <c r="F56" i="2"/>
  <c r="F55" i="2"/>
  <c r="F54" i="2"/>
  <c r="F53" i="2"/>
  <c r="F52" i="2"/>
  <c r="F51" i="2"/>
  <c r="F50" i="2"/>
  <c r="F47" i="2"/>
  <c r="F46" i="2"/>
  <c r="F45" i="2"/>
  <c r="F44" i="2"/>
  <c r="F43" i="2"/>
  <c r="F42" i="2"/>
  <c r="F41" i="2"/>
  <c r="F40" i="2"/>
  <c r="F39" i="2"/>
  <c r="F38" i="2"/>
  <c r="F35" i="2"/>
  <c r="F34" i="2"/>
  <c r="F33" i="2"/>
  <c r="F32" i="2"/>
  <c r="F31" i="2"/>
  <c r="F30" i="2"/>
  <c r="F29" i="2"/>
  <c r="F28" i="2"/>
  <c r="F27" i="2"/>
  <c r="F26" i="2"/>
  <c r="F37" i="5" l="1"/>
  <c r="F18" i="5" s="1"/>
  <c r="F24" i="5"/>
  <c r="F17" i="5" s="1"/>
  <c r="F25" i="2"/>
  <c r="F17" i="2" s="1"/>
  <c r="F37" i="2"/>
  <c r="F18" i="2" s="1"/>
  <c r="F49" i="2"/>
  <c r="F19" i="2" s="1"/>
  <c r="E45" i="5" l="1"/>
  <c r="F45" i="5" s="1"/>
  <c r="F44" i="5" s="1"/>
  <c r="F19" i="5" s="1"/>
  <c r="F20" i="5" s="1"/>
  <c r="F22" i="4" s="1"/>
  <c r="E63" i="2"/>
  <c r="F63" i="2" s="1"/>
  <c r="F62" i="2" s="1"/>
  <c r="F20" i="2" s="1"/>
  <c r="F21" i="2" s="1"/>
  <c r="F21" i="4" s="1"/>
  <c r="F156" i="1" l="1"/>
  <c r="F178" i="1"/>
  <c r="F177" i="1"/>
  <c r="F176" i="1"/>
  <c r="F173" i="1"/>
  <c r="F172" i="1" s="1"/>
  <c r="F34" i="1" s="1"/>
  <c r="F170" i="1"/>
  <c r="F169" i="1"/>
  <c r="F168" i="1"/>
  <c r="F167" i="1"/>
  <c r="F166" i="1"/>
  <c r="F163" i="1"/>
  <c r="F162" i="1" s="1"/>
  <c r="F32" i="1" s="1"/>
  <c r="F160" i="1"/>
  <c r="F159" i="1"/>
  <c r="F158" i="1"/>
  <c r="F157" i="1"/>
  <c r="F153" i="1"/>
  <c r="F152" i="1" s="1"/>
  <c r="F30" i="1" s="1"/>
  <c r="F150" i="1"/>
  <c r="F149" i="1"/>
  <c r="F148" i="1"/>
  <c r="F147" i="1"/>
  <c r="F144" i="1"/>
  <c r="F143" i="1"/>
  <c r="F142" i="1"/>
  <c r="F141" i="1"/>
  <c r="F140" i="1"/>
  <c r="F139" i="1"/>
  <c r="F138" i="1"/>
  <c r="F137" i="1"/>
  <c r="F134" i="1"/>
  <c r="F133" i="1"/>
  <c r="F130" i="1"/>
  <c r="F129" i="1"/>
  <c r="F128" i="1"/>
  <c r="F127" i="1"/>
  <c r="F126" i="1"/>
  <c r="F125" i="1"/>
  <c r="F124" i="1"/>
  <c r="F123" i="1"/>
  <c r="F122" i="1"/>
  <c r="F119" i="1"/>
  <c r="F118" i="1"/>
  <c r="F115" i="1"/>
  <c r="F114" i="1" s="1"/>
  <c r="F24" i="1" s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3" i="1"/>
  <c r="F92" i="1" s="1"/>
  <c r="F22" i="1" s="1"/>
  <c r="F90" i="1"/>
  <c r="F89" i="1"/>
  <c r="F88" i="1"/>
  <c r="F87" i="1"/>
  <c r="F86" i="1"/>
  <c r="F83" i="1"/>
  <c r="F82" i="1"/>
  <c r="F81" i="1"/>
  <c r="F80" i="1"/>
  <c r="F77" i="1"/>
  <c r="F76" i="1"/>
  <c r="F73" i="1"/>
  <c r="F72" i="1"/>
  <c r="F71" i="1"/>
  <c r="F70" i="1"/>
  <c r="F69" i="1"/>
  <c r="F68" i="1"/>
  <c r="F67" i="1"/>
  <c r="F66" i="1"/>
  <c r="F63" i="1"/>
  <c r="F62" i="1"/>
  <c r="F61" i="1"/>
  <c r="F60" i="1"/>
  <c r="F59" i="1"/>
  <c r="F58" i="1"/>
  <c r="F57" i="1"/>
  <c r="F56" i="1"/>
  <c r="F53" i="1"/>
  <c r="F52" i="1"/>
  <c r="F51" i="1"/>
  <c r="F48" i="1"/>
  <c r="F47" i="1"/>
  <c r="F46" i="1"/>
  <c r="F79" i="1" l="1"/>
  <c r="F20" i="1" s="1"/>
  <c r="F85" i="1"/>
  <c r="F21" i="1" s="1"/>
  <c r="F117" i="1"/>
  <c r="F25" i="1" s="1"/>
  <c r="F132" i="1"/>
  <c r="F27" i="1" s="1"/>
  <c r="F55" i="1"/>
  <c r="F17" i="1" s="1"/>
  <c r="F75" i="1"/>
  <c r="F19" i="1" s="1"/>
  <c r="F95" i="1"/>
  <c r="F23" i="1" s="1"/>
  <c r="F65" i="1"/>
  <c r="F18" i="1" s="1"/>
  <c r="F136" i="1"/>
  <c r="F28" i="1" s="1"/>
  <c r="F50" i="1"/>
  <c r="F16" i="1" s="1"/>
  <c r="F121" i="1"/>
  <c r="F26" i="1" s="1"/>
  <c r="F155" i="1"/>
  <c r="F31" i="1" s="1"/>
  <c r="F146" i="1"/>
  <c r="F29" i="1" s="1"/>
  <c r="F165" i="1"/>
  <c r="F33" i="1" s="1"/>
  <c r="F175" i="1"/>
  <c r="F35" i="1" s="1"/>
  <c r="F45" i="1"/>
  <c r="F44" i="1" s="1"/>
  <c r="F15" i="1" l="1"/>
  <c r="E181" i="1" s="1"/>
  <c r="F181" i="1" l="1"/>
  <c r="F180" i="1" s="1"/>
  <c r="F36" i="1" s="1"/>
  <c r="F37" i="1" s="1"/>
  <c r="F20" i="4" s="1"/>
  <c r="F25" i="4" l="1"/>
  <c r="F26" i="4" s="1"/>
  <c r="F27" i="4" l="1"/>
</calcChain>
</file>

<file path=xl/sharedStrings.xml><?xml version="1.0" encoding="utf-8"?>
<sst xmlns="http://schemas.openxmlformats.org/spreadsheetml/2006/main" count="753" uniqueCount="442">
  <si>
    <t>Celkem bez DPH</t>
  </si>
  <si>
    <t xml:space="preserve"> </t>
  </si>
  <si>
    <t>Stavební oddíl - popis práce a dodávky</t>
  </si>
  <si>
    <t>m.j.</t>
  </si>
  <si>
    <t>množství</t>
  </si>
  <si>
    <t>cena bez DPH (Kč)</t>
  </si>
  <si>
    <t>cena/m.j. (Kč)</t>
  </si>
  <si>
    <t>Svislé konstrukce</t>
  </si>
  <si>
    <t>m2</t>
  </si>
  <si>
    <t>m</t>
  </si>
  <si>
    <t>kus</t>
  </si>
  <si>
    <t>998 01-1002/00</t>
  </si>
  <si>
    <t>t</t>
  </si>
  <si>
    <t>m3</t>
  </si>
  <si>
    <t>Omítky vnitřní</t>
  </si>
  <si>
    <t>Omítky vnější</t>
  </si>
  <si>
    <t>Podlahy a podlahové konstrukce</t>
  </si>
  <si>
    <t>Konstrukce truhlářské</t>
  </si>
  <si>
    <t>Malby</t>
  </si>
  <si>
    <t>784 41-1301/00</t>
  </si>
  <si>
    <t>784 45-3621/00</t>
  </si>
  <si>
    <t>kpl</t>
  </si>
  <si>
    <t>Kód položky</t>
  </si>
  <si>
    <t>Zemní práce</t>
  </si>
  <si>
    <t>Základy</t>
  </si>
  <si>
    <t>Dřevěná prefabrikace</t>
  </si>
  <si>
    <t>771 57-4223/00</t>
  </si>
  <si>
    <t>771 47-3114/00</t>
  </si>
  <si>
    <t>Montáž keramické dlažby do tmelu</t>
  </si>
  <si>
    <t>171 90-0010</t>
  </si>
  <si>
    <t>Poplatek za uložení výkopku na řízené skládce</t>
  </si>
  <si>
    <t>612 42-1637/00</t>
  </si>
  <si>
    <t>Ostatní konstrukce a práce</t>
  </si>
  <si>
    <t>Vedlejší rozpočtové náklady</t>
  </si>
  <si>
    <t>Zařízení staveniště,přesun stavebních kapacit</t>
  </si>
  <si>
    <t>%</t>
  </si>
  <si>
    <t>Izolace proti vodě</t>
  </si>
  <si>
    <t>kg</t>
  </si>
  <si>
    <t>Nátěry</t>
  </si>
  <si>
    <t>Budovy zděné přesun hmot</t>
  </si>
  <si>
    <t>Výplně otvorů plastové</t>
  </si>
  <si>
    <t>Flexibilní lepidlo a spárovací hmota</t>
  </si>
  <si>
    <t>797 10-1000R</t>
  </si>
  <si>
    <t>Položkový rozpočet</t>
  </si>
  <si>
    <t>Bourací práce</t>
  </si>
  <si>
    <t>764 41-0850/00</t>
  </si>
  <si>
    <t>Demontáž oplechování parapetů rš -330</t>
  </si>
  <si>
    <t>979 08-1111/00</t>
  </si>
  <si>
    <t>Odvoz suti na skládku do 1km</t>
  </si>
  <si>
    <t>979 08-1121/00</t>
  </si>
  <si>
    <t>Odvoz suti na skládku další 1km</t>
  </si>
  <si>
    <t>979 08-2111/00</t>
  </si>
  <si>
    <t>Vnitrostav doprava suti do 10m</t>
  </si>
  <si>
    <t>979 08-2901</t>
  </si>
  <si>
    <t>766 00-8004</t>
  </si>
  <si>
    <t>766 00-8041</t>
  </si>
  <si>
    <t>768 00-0002</t>
  </si>
  <si>
    <t>Podlahy z dlaždic a obklady</t>
  </si>
  <si>
    <t>771 50-0005</t>
  </si>
  <si>
    <t>771 59-0002</t>
  </si>
  <si>
    <t>998 77-1102/00</t>
  </si>
  <si>
    <t>Podlahy z dlaždic přesun hmot v -12m</t>
  </si>
  <si>
    <t>DPH 21%</t>
  </si>
  <si>
    <t xml:space="preserve"> Poznámky k rozpočtu:</t>
  </si>
  <si>
    <t>139 71-1101/00</t>
  </si>
  <si>
    <t>272 35-1215/00</t>
  </si>
  <si>
    <t>272 35-1216/00</t>
  </si>
  <si>
    <t>612 42-5931/00</t>
  </si>
  <si>
    <t>612 47-1411/00</t>
  </si>
  <si>
    <t>627 66-1113</t>
  </si>
  <si>
    <t>Penetrační nátěr podkladu (stávající omítka, zdivo apod)</t>
  </si>
  <si>
    <t>622 42-1143/00</t>
  </si>
  <si>
    <t>Omítky vněj stěn vápcem štukové</t>
  </si>
  <si>
    <t>Výplně otvorů</t>
  </si>
  <si>
    <t>642 94-4121/00</t>
  </si>
  <si>
    <t>312 U h2-0633</t>
  </si>
  <si>
    <t>Zárubeň ocelová pro cihelné zdivo tl.110-160 mm, rozm. 800×1970 mm,dodávka</t>
  </si>
  <si>
    <t>952 90-1111/00</t>
  </si>
  <si>
    <t>Vyčištění budov nevýrob podlaží -4m</t>
  </si>
  <si>
    <t>968 06-2355/00</t>
  </si>
  <si>
    <t>979 08-2121/00</t>
  </si>
  <si>
    <t>Vnitrostav doprava suti dalších 5m</t>
  </si>
  <si>
    <t>Poplatek za uložení suti na skládce</t>
  </si>
  <si>
    <t>Zařizovací předměty</t>
  </si>
  <si>
    <t>725 11-3001</t>
  </si>
  <si>
    <t>725 11-9500</t>
  </si>
  <si>
    <t>Montáž zařizovacích předmětů</t>
  </si>
  <si>
    <t>766 00-8001</t>
  </si>
  <si>
    <t>Dveře kování + zámek FAB, dodávka</t>
  </si>
  <si>
    <t>Konstrukce zámečnické</t>
  </si>
  <si>
    <t>767 10-0001</t>
  </si>
  <si>
    <t>767 10-0002</t>
  </si>
  <si>
    <t>767 10-0003</t>
  </si>
  <si>
    <t>Montáž sokl keramický rovný lepidlo</t>
  </si>
  <si>
    <t>Keramická dlažba dodávka (nákupní cena 330,- Kč/m2 bez DPH)</t>
  </si>
  <si>
    <t>Podlahy povlakové</t>
  </si>
  <si>
    <t>776 55-3000</t>
  </si>
  <si>
    <t>783 22-7100</t>
  </si>
  <si>
    <t>Nátěr ocelových zárubní 60-90/197 1z+1e syntetický</t>
  </si>
  <si>
    <t>784 40-2801/00</t>
  </si>
  <si>
    <t>Malba 1x pačok+obroušení podkladu</t>
  </si>
  <si>
    <t>Vykopávka uzavřených prostor hor 1-4 (základ schodiště)</t>
  </si>
  <si>
    <t>162 50-1102/00</t>
  </si>
  <si>
    <t>Vodorovné přem výkopku hor 1-4 -3km</t>
  </si>
  <si>
    <t>171 20-1201/00</t>
  </si>
  <si>
    <t>Uložení sypaniny na deponii,skládku</t>
  </si>
  <si>
    <t>272 31-3611/00</t>
  </si>
  <si>
    <t>Beton základových pasů a patek prostý C12/16 (základ schodiště)</t>
  </si>
  <si>
    <t>Bednění stěn patek zřízení</t>
  </si>
  <si>
    <t>Bednění stěn patek odstranění</t>
  </si>
  <si>
    <t>310 23-9211/00</t>
  </si>
  <si>
    <t>Zazd otvorů -4m2 zdí cihly pál MVC (po vybouraných dveřích do 1.PP)</t>
  </si>
  <si>
    <t>317 23-4410/00</t>
  </si>
  <si>
    <t>Vyzdívka mezi nosníky cihlami pál MC</t>
  </si>
  <si>
    <t>317 94-1123/00</t>
  </si>
  <si>
    <t>Osazov ocel nosníků výš -22cm stěny</t>
  </si>
  <si>
    <t>340 23-9211/00</t>
  </si>
  <si>
    <t>Zazdívka otvorů -4m2 příčky -10cm cihly</t>
  </si>
  <si>
    <t>342 27-2248/00</t>
  </si>
  <si>
    <t>Příčky z PPP Ytong,tl.75mm</t>
  </si>
  <si>
    <t>346 24-4381/00</t>
  </si>
  <si>
    <t>Plentování cihlami ocel nosn v -20cm</t>
  </si>
  <si>
    <t>317 94-01</t>
  </si>
  <si>
    <t>Dodávka válcovaných nosníků IPE 120 (překlad pro nové dveře)</t>
  </si>
  <si>
    <t>612 42-1231/00</t>
  </si>
  <si>
    <t>Omítky vnitřní vápenné zdiva štuková</t>
  </si>
  <si>
    <t>Omítka vápenná vnitř ostění štuková (kolem nových dveří schodiště a do 1.PP)</t>
  </si>
  <si>
    <t>Úprava stěn vnitřních štukem -3mm (nová příčka koupelny 8)</t>
  </si>
  <si>
    <t>612 46-2911</t>
  </si>
  <si>
    <t>Úprava stěn stavebním tmelem s vtlačením sklovláknitého pletiva</t>
  </si>
  <si>
    <t>627 66-1114</t>
  </si>
  <si>
    <t>Penetrační nátěr před štukováním</t>
  </si>
  <si>
    <t>632 45-1050</t>
  </si>
  <si>
    <t>Samonivelační stěrka do 3mm</t>
  </si>
  <si>
    <t>632 91-1150</t>
  </si>
  <si>
    <t>Penetrace stávajícího betonového podkladu</t>
  </si>
  <si>
    <t>952 90-2041</t>
  </si>
  <si>
    <t>Čištění původních betonových podlah drhnutím s chemickými prostředlky</t>
  </si>
  <si>
    <t>642 94-2111/00</t>
  </si>
  <si>
    <t>Osaz dveř zárubní ocel pl -2,5m2</t>
  </si>
  <si>
    <t>Osazení zárubní ocelových dodateč pl -2,5m2</t>
  </si>
  <si>
    <t>312 U h2-0631</t>
  </si>
  <si>
    <t>Zárubeň ocelová pro cihelné zdivo tl. 110-160 mm, rozm. 600×1970 mm,dodávka</t>
  </si>
  <si>
    <t>967 03-1132/00</t>
  </si>
  <si>
    <t>Přisekání ostění zdivo cihelné MVC</t>
  </si>
  <si>
    <t>968 06-1112/00</t>
  </si>
  <si>
    <t>Vyvěšení křídel oken dřev pl -1,5m2</t>
  </si>
  <si>
    <t>968 06-2354/00</t>
  </si>
  <si>
    <t>Vybourání rámů oken dřev dvojit -1m2 (v místě nového vstupu do sklepa)</t>
  </si>
  <si>
    <t>Vybourání rámů oken dřev dvojit -2m2 (v místě nových dveří)</t>
  </si>
  <si>
    <t>968 07-2455/00</t>
  </si>
  <si>
    <t>Vybourání dveř zárubní kov pl -2m2</t>
  </si>
  <si>
    <t>971 03-3251/00</t>
  </si>
  <si>
    <t>Zřízení otvoru zdivo cihelné MVC -0,023m2 -45cm (pro potrubí VZT)</t>
  </si>
  <si>
    <t>971 03-3561/00</t>
  </si>
  <si>
    <t>Otvory zdivo cihel MVC -1m2 tl -45cm (v místě nových dveří)</t>
  </si>
  <si>
    <t>971 03-3621/00</t>
  </si>
  <si>
    <t>Vybourání otvorů zdivo cihel MVC -4m2 tl -10cm (nové dveře k VZT)</t>
  </si>
  <si>
    <t>971 03-3651/00</t>
  </si>
  <si>
    <t>Vybourání otvorů zdivo cihel MVC -4m2 tl -45cm (v místě nových dveří do 1.PP)</t>
  </si>
  <si>
    <t>973 03-1151/00</t>
  </si>
  <si>
    <t>Výklenky zdivo cihel MVC pl &gt;0,25m2</t>
  </si>
  <si>
    <t>962 91-R1</t>
  </si>
  <si>
    <t>Prostup do DN 150 mm konstrukcí mansardy (potrubí VZT)</t>
  </si>
  <si>
    <t>711 14-9001</t>
  </si>
  <si>
    <t>Tekutá hydroizolace (pod dlažbu,obklady v koupelnách, u sprchy,vany)</t>
  </si>
  <si>
    <t>Izolace tepelné</t>
  </si>
  <si>
    <t>713 11-1125/00</t>
  </si>
  <si>
    <t>Montáž izolace tepelné betonových konstrukcí lícové (věnce,podhledy,překlady,základy...)</t>
  </si>
  <si>
    <t>713 70-1248</t>
  </si>
  <si>
    <t>Polystyren  EPS tl.50 mm, dodávka</t>
  </si>
  <si>
    <t>Vnitřní kanalizace</t>
  </si>
  <si>
    <t>721 17-4023/00</t>
  </si>
  <si>
    <t>Kanal potr HT DN 50</t>
  </si>
  <si>
    <t>721 17-4025/00</t>
  </si>
  <si>
    <t>Kanal potr HT DN 100</t>
  </si>
  <si>
    <t>721 19-4105/00</t>
  </si>
  <si>
    <t>Vyvedení odpadních výpustek 50/1,8</t>
  </si>
  <si>
    <t>721 19-4109/00</t>
  </si>
  <si>
    <t>Vyvedení odpadních výpustek 110/2,3</t>
  </si>
  <si>
    <t>721 50-0006</t>
  </si>
  <si>
    <t>D+M kombifix pro závěsný WC</t>
  </si>
  <si>
    <t>721 50-0014</t>
  </si>
  <si>
    <t>Střešní větrací hlavice ZTI, dodávka a montáž</t>
  </si>
  <si>
    <t>721 90-0001</t>
  </si>
  <si>
    <t>Sekání,frézování,bourání rýh a prostupů</t>
  </si>
  <si>
    <t>721 90-0002</t>
  </si>
  <si>
    <t>Stavební přípomoci</t>
  </si>
  <si>
    <t>721 90-0003</t>
  </si>
  <si>
    <t>Zřízení průchodu střechou pro odvětrání ZTI</t>
  </si>
  <si>
    <t>998 72-1102/00</t>
  </si>
  <si>
    <t>Kanalizace vnitř přesun hmot v -12m</t>
  </si>
  <si>
    <t>Vnitřní vodovod</t>
  </si>
  <si>
    <t>722 17-3102/00</t>
  </si>
  <si>
    <t>Potrubí PPR DN 16 (20 x 2,8)</t>
  </si>
  <si>
    <t>722 17-3103/00</t>
  </si>
  <si>
    <t>Potrubí PPR DN 20 ( 25 x 3,5)</t>
  </si>
  <si>
    <t>722 18-2111/00</t>
  </si>
  <si>
    <t>Plastové potrubí izolace PE DN 16</t>
  </si>
  <si>
    <t>722 18-2112/00</t>
  </si>
  <si>
    <t>Plastové potrubí izolace PE DN 20</t>
  </si>
  <si>
    <t>722 19-0401/00</t>
  </si>
  <si>
    <t>Vyvedení a upevnění výpustek DN 15</t>
  </si>
  <si>
    <t>722 22-2219/00</t>
  </si>
  <si>
    <t>Kulové kohouty do DN 25</t>
  </si>
  <si>
    <t>722 29-0226/00</t>
  </si>
  <si>
    <t>Zkoušky tlakové potrubí záv DN -50</t>
  </si>
  <si>
    <t>722 90-0001</t>
  </si>
  <si>
    <t>722 90-0002</t>
  </si>
  <si>
    <t>998 72-2102/00</t>
  </si>
  <si>
    <t>Vodovod vnitřní přesun hmot výš -12m</t>
  </si>
  <si>
    <t>725 11-0003</t>
  </si>
  <si>
    <t>WC závěsný</t>
  </si>
  <si>
    <t>725 11-0022</t>
  </si>
  <si>
    <t>WC sedátko</t>
  </si>
  <si>
    <t>725 11-2001</t>
  </si>
  <si>
    <t>725 11-2025</t>
  </si>
  <si>
    <t>Sifon umyvadlový chrom</t>
  </si>
  <si>
    <t>725 11-3004</t>
  </si>
  <si>
    <t>725 11-4001</t>
  </si>
  <si>
    <t>725 11-4002</t>
  </si>
  <si>
    <t>725 11-4023</t>
  </si>
  <si>
    <t>725 11-8003</t>
  </si>
  <si>
    <t>Ventil rohový</t>
  </si>
  <si>
    <t>Ústřední vytápění</t>
  </si>
  <si>
    <t>731 10-2001</t>
  </si>
  <si>
    <t>D+M Cu trubky,tvarovky a přechodky DN 15x1</t>
  </si>
  <si>
    <t>731 10-2002</t>
  </si>
  <si>
    <t>D+M Cu trubky,tvarovky a přechodky DN 18x1</t>
  </si>
  <si>
    <t>731 10-3003</t>
  </si>
  <si>
    <t>731 10-3010</t>
  </si>
  <si>
    <t>Montáž radiátorů včetně ventilů</t>
  </si>
  <si>
    <t>731 10-3020</t>
  </si>
  <si>
    <t>Elektrický topný žebřík 450x900 mm, 300 W, dodávka a montáž</t>
  </si>
  <si>
    <t>731 10-3031</t>
  </si>
  <si>
    <t>Připojovací šroubení</t>
  </si>
  <si>
    <t>sada</t>
  </si>
  <si>
    <t>731 10-3034</t>
  </si>
  <si>
    <t>Termostatické hlavice</t>
  </si>
  <si>
    <t>731 10-3040</t>
  </si>
  <si>
    <t>Drobný montážní materiál</t>
  </si>
  <si>
    <t>731 10-3050</t>
  </si>
  <si>
    <t>Sekání,frézování rýh a prostupů</t>
  </si>
  <si>
    <t>731 10-3061</t>
  </si>
  <si>
    <t>Stavební přípomoce</t>
  </si>
  <si>
    <t>763 18-1191/00</t>
  </si>
  <si>
    <t>Montáž zárubně ocelové do sádrokartonové příčky pro dveře jednokřídlé</t>
  </si>
  <si>
    <t>596 145 08</t>
  </si>
  <si>
    <t>Ocelová zárubeň 700x1970 mm pro sádrokatronové příčky tl.100 mm, dodávka</t>
  </si>
  <si>
    <t>596 145 14</t>
  </si>
  <si>
    <t>Ocelová zárubeň 800x1970 mm pro sádrokatronové příčky tl.150 mm, dodávka</t>
  </si>
  <si>
    <t>763 11-1311</t>
  </si>
  <si>
    <t>763 11-2312</t>
  </si>
  <si>
    <t>763 11-2315</t>
  </si>
  <si>
    <t>763 12-1411</t>
  </si>
  <si>
    <t>763 16-4151</t>
  </si>
  <si>
    <t>998 76-3101/00</t>
  </si>
  <si>
    <t>Dřevostavby přesun hmot výška -12m</t>
  </si>
  <si>
    <t>Konstrukce klempířské</t>
  </si>
  <si>
    <t>764 41-0370/00</t>
  </si>
  <si>
    <t>Oplechování Al parapetů rš 500 (pod podestu schodiště)</t>
  </si>
  <si>
    <t>764 41-R1</t>
  </si>
  <si>
    <t>Atypická tvarovka prostupu odvětrání mansardovou střechou</t>
  </si>
  <si>
    <t>Montáž dveří do ocelových zárubní, jednokřídlých</t>
  </si>
  <si>
    <t>Dveře koupelnové dřevěné,typové,hladké,folie buk 600x1970 mm, dodávka</t>
  </si>
  <si>
    <t>766 00-8002</t>
  </si>
  <si>
    <t>Dveře koupelnové dřevěné,typové,hladké,folie buk 700x1970 mm, dodávka</t>
  </si>
  <si>
    <t>Dveře bytové dřevěné,typové,hladké,folie buk 800x1970 mm,požárně odolné EW30DP3, dodávka</t>
  </si>
  <si>
    <t>766 00-8014</t>
  </si>
  <si>
    <t>Dveře dřevěné,typové,hladké,folie buk 600x1970 mm, požárně odolné EW30DP3+C+S,dodávka</t>
  </si>
  <si>
    <t>766 00-8032</t>
  </si>
  <si>
    <t>Dveře dřevěné,typové,venkovní 800x1970 mm, (nové do 1.PP),dodávka</t>
  </si>
  <si>
    <t>766 00-8044</t>
  </si>
  <si>
    <t>Dveře kování + zámek WC, dodávka</t>
  </si>
  <si>
    <t>Ocelová konstrukce schodiště včetně zábradlí,povrch zinkování, dodávka a montáž</t>
  </si>
  <si>
    <t>Ocelové pororošty pozinkované schodiště 1200/270 mm, dodávka a montáž</t>
  </si>
  <si>
    <t>Ocelové pororošty pozinkované schodiště 1200/1200/40 mm, dodávka a montáž</t>
  </si>
  <si>
    <t>767 20-0001</t>
  </si>
  <si>
    <t>Markýza Plus 210x105x37 cm, barva hnědá, dodávka a montáž</t>
  </si>
  <si>
    <t>D+M plastové vstupní dveře 1060+140 x 2100 mm, barva bílá,detail projekt půdorys přízemí</t>
  </si>
  <si>
    <t>D+M podlahová krytina PVC včetně soklu</t>
  </si>
  <si>
    <t>Obklady keramické</t>
  </si>
  <si>
    <t>781 41-3113/00</t>
  </si>
  <si>
    <t>Montáž keramický obklad do lepidla</t>
  </si>
  <si>
    <t>781 49-3111</t>
  </si>
  <si>
    <t>Plastové profily ukončovacía dilatační, dodávka a montáž</t>
  </si>
  <si>
    <t>781 50-0001</t>
  </si>
  <si>
    <t>Keramické obklady, dodávka (nákupní cena 300,- Kč bez DPH)</t>
  </si>
  <si>
    <t>781 50-0003</t>
  </si>
  <si>
    <t>Lepící a spárovací hmota vnitřní</t>
  </si>
  <si>
    <t>998 78-1102/00</t>
  </si>
  <si>
    <t>Obklady keramické přesun hmot v -12m</t>
  </si>
  <si>
    <t>Odstranění maleb oškrabáním M3,8 (strop 119,2 m2, stěny 94,5 m2)</t>
  </si>
  <si>
    <t>Vzduchotechnika</t>
  </si>
  <si>
    <t>794 01-102</t>
  </si>
  <si>
    <t>Potrubí plastové DN 100 mm,dodávka a montáž</t>
  </si>
  <si>
    <t>794 01-104</t>
  </si>
  <si>
    <t>Axiální doběhový ventilátor do potrubí DN 100 mm</t>
  </si>
  <si>
    <t>794 01-105</t>
  </si>
  <si>
    <t>Venkovní protidešťová žaluzie se zpětnou klapkou do potrubí DN 100 mm,dodávka a montáž (koupelna,WC)</t>
  </si>
  <si>
    <t>794 01-107</t>
  </si>
  <si>
    <t>Vnitřní větrací mřížka DN 100 mm,dodávka a montáž</t>
  </si>
  <si>
    <t>Název akce:</t>
  </si>
  <si>
    <t>projektant: Ing.Lubor Jenček, Na Benešově 723, 507 43 Sobotka</t>
  </si>
  <si>
    <t>UCHAZEČ:</t>
  </si>
  <si>
    <t>název:</t>
  </si>
  <si>
    <t>sídlo</t>
  </si>
  <si>
    <t>IČ:</t>
  </si>
  <si>
    <t>DIČ:</t>
  </si>
  <si>
    <t>souhrn rozpočtu</t>
  </si>
  <si>
    <t>Celková cena díla včetně DPH</t>
  </si>
  <si>
    <t>Objednatel:</t>
  </si>
  <si>
    <t xml:space="preserve">Projektant: </t>
  </si>
  <si>
    <t xml:space="preserve">Vypracoval: </t>
  </si>
  <si>
    <t>Ing.Vladimír Marhan, Brodce 318</t>
  </si>
  <si>
    <t>Obec Mladějov</t>
  </si>
  <si>
    <t>název akce:</t>
  </si>
  <si>
    <t>Ing.Lubor Jenček                                              Na Benešově 723, 507 43 Sobotka</t>
  </si>
  <si>
    <t>zpracováno: 10/2017</t>
  </si>
  <si>
    <t>kontakt:</t>
  </si>
  <si>
    <t>Rekapitulace - STAVEBNÍ ČÁST</t>
  </si>
  <si>
    <t>Rekapitulace - ZDRAVOTECHNIKA</t>
  </si>
  <si>
    <t>Rozpočet - ZDRAVOTECHNIKA</t>
  </si>
  <si>
    <t>Rozpočet - STAVEBNÍ ČÁST</t>
  </si>
  <si>
    <t xml:space="preserve">STAVEBNÍ ÚPRAVY A ZMĚNA UŽÍVÁNÍ ČÁSTI
KULTURNÍHO DOMU MLADĚJOV
- vestavba ubytování pro 8 osob </t>
  </si>
  <si>
    <t>Rozpočet - VYTÁPĚNÍ + VZT</t>
  </si>
  <si>
    <r>
      <t xml:space="preserve">ZDRAVOTECHNIKA </t>
    </r>
    <r>
      <rPr>
        <sz val="11"/>
        <rFont val="Arial"/>
        <family val="2"/>
        <charset val="238"/>
      </rPr>
      <t>(bez DPH)</t>
    </r>
  </si>
  <si>
    <r>
      <rPr>
        <b/>
        <sz val="12"/>
        <rFont val="Arial"/>
        <family val="2"/>
        <charset val="238"/>
      </rPr>
      <t>STAVEBNÍ ČÁST</t>
    </r>
    <r>
      <rPr>
        <sz val="12"/>
        <rFont val="Arial"/>
        <family val="2"/>
        <charset val="238"/>
      </rPr>
      <t xml:space="preserve"> (bez DPH)</t>
    </r>
  </si>
  <si>
    <r>
      <t xml:space="preserve">VYTÁPĚNÍ + VZT </t>
    </r>
    <r>
      <rPr>
        <sz val="12"/>
        <rFont val="Arial"/>
        <family val="2"/>
        <charset val="238"/>
      </rPr>
      <t>(bez DPH)</t>
    </r>
  </si>
  <si>
    <r>
      <rPr>
        <b/>
        <sz val="12"/>
        <rFont val="Arial"/>
        <family val="2"/>
        <charset val="238"/>
      </rPr>
      <t>SILNOPROUDÁ ELEKTROINSTALACE</t>
    </r>
    <r>
      <rPr>
        <sz val="12"/>
        <rFont val="Arial"/>
        <family val="2"/>
        <charset val="238"/>
      </rPr>
      <t xml:space="preserve"> (bez DPH)</t>
    </r>
  </si>
  <si>
    <t>Celková cena díla bez DPH</t>
  </si>
  <si>
    <t xml:space="preserve">zastoupen: </t>
  </si>
  <si>
    <t>Rekapitulace - VYTÁPĚNÍ + VZT</t>
  </si>
  <si>
    <t>Rozpočet - SILNOPROUDÁ ELEKTROINSTLACE</t>
  </si>
  <si>
    <t>Montáž + Materiál</t>
  </si>
  <si>
    <t xml:space="preserve">Konkrétně specifikované výrobky jsou uvedeny jako referenční, investor může zvolit obdobný </t>
  </si>
  <si>
    <t>výrobek jiného výrobce se stejnými kvalitativními parametry.</t>
  </si>
  <si>
    <t>Svídidla jsou orientační záleží na výběru investora.</t>
  </si>
  <si>
    <t>Doplnění rozvaděje R stávající</t>
  </si>
  <si>
    <t>demontáž a opětovná montáž krycího panelu</t>
  </si>
  <si>
    <t>ks</t>
  </si>
  <si>
    <t>úprava na stávající inatalaci</t>
  </si>
  <si>
    <t>hod</t>
  </si>
  <si>
    <t>zajištění vedení proti nedovolenému zapnutí</t>
  </si>
  <si>
    <t>přepojení stávajícího jistícího prvku</t>
  </si>
  <si>
    <t>svodič přepětí FLP T1+T2</t>
  </si>
  <si>
    <t>1-pólový jistič 10/B/1</t>
  </si>
  <si>
    <t>1-pólový jistič 20/C/1</t>
  </si>
  <si>
    <t>schodišťový automat s programováním CRM-42F, ovládací sífka 230VAC</t>
  </si>
  <si>
    <t>štítek označení přístroje</t>
  </si>
  <si>
    <t>ukončení vodičů v rozvaděči do 3x4</t>
  </si>
  <si>
    <t>propojení pomocných obvodů</t>
  </si>
  <si>
    <t>skryté úpravy sousvisející s doplněním</t>
  </si>
  <si>
    <t>Rozvaděče Rx</t>
  </si>
  <si>
    <t>přisazená modulová rozvodnice, jednořadá, rozměr 387x262x119 mm, IP40, bílá dvířka, např. MISTRAL 41W</t>
  </si>
  <si>
    <t xml:space="preserve">1-pólový vypínač 20/1  </t>
  </si>
  <si>
    <t>1-pólový jistič 2/C/1</t>
  </si>
  <si>
    <t>1-pólový jisitič  10/B/1</t>
  </si>
  <si>
    <t>1-pólový jistič  16/B/1</t>
  </si>
  <si>
    <t>proudový chránič 25/2/030</t>
  </si>
  <si>
    <t>záslepka</t>
  </si>
  <si>
    <t>tabulky, štítky pro označení rozvodnice</t>
  </si>
  <si>
    <t>pomocný materiál</t>
  </si>
  <si>
    <t>kabel CYKY 5Jx1,5</t>
  </si>
  <si>
    <t>kabel CYKY 4Jx1,5</t>
  </si>
  <si>
    <t>kabel CYKY 3Jx4</t>
  </si>
  <si>
    <t xml:space="preserve">kabel CYKY 3Jx2,5 </t>
  </si>
  <si>
    <t>kabel CYKY 3Jx1,5</t>
  </si>
  <si>
    <t xml:space="preserve">kabel CYKY 3Ox1,5 </t>
  </si>
  <si>
    <t>vodič CYY4zž</t>
  </si>
  <si>
    <t>spínač č.1, např. 3559-A01345+3558A-A651B</t>
  </si>
  <si>
    <t>spínač č.6, např. 3559-A06345+3558A-A651B</t>
  </si>
  <si>
    <t>spínač č.7, např. 3559-A07345+3558A-A651 B</t>
  </si>
  <si>
    <t>spínač č.1/OS0, např. 3559-A91345+3558A-A653 B</t>
  </si>
  <si>
    <t>jednorámeček např. 3901A-B10B</t>
  </si>
  <si>
    <t>jednorámeček vodorovný např. 3901A-B10R2</t>
  </si>
  <si>
    <t>trojrámeček vodorovný např. 3901A-B30B</t>
  </si>
  <si>
    <t>zásuvka jednonásobná, např. 5518A-A02357 B</t>
  </si>
  <si>
    <t>svorka pro ukončení světelného vývodu</t>
  </si>
  <si>
    <t>přisazené kruhové svítidlo 2x18W, IP20, průměr 300, např.: AURA8, E-25B13/013</t>
  </si>
  <si>
    <t>recyklace svítidla</t>
  </si>
  <si>
    <t>přisazené kruhové svítidlo 2x18W, IP43, průměr 300, např. AURA8, E-25BT13/013</t>
  </si>
  <si>
    <t>přisazené kruhové svítidlo 1x18W, IP20, s nouzovým zdrojem s 1h samostatného svícení, průměr 300, např.: AURA8, NK-E-18/T/013</t>
  </si>
  <si>
    <t>nástěnné kruhové svítidlo 1x26W, IP20, průměr 300, s pohybovým čidlem, napr.: AURA8, E-16B13/013HF</t>
  </si>
  <si>
    <t>kompaktní zářivka 18W s paticí G24q2</t>
  </si>
  <si>
    <t>racyklace zdroje</t>
  </si>
  <si>
    <t>kompaktní zářivka 26W s paticí G24q3</t>
  </si>
  <si>
    <t>recyklace zdroje</t>
  </si>
  <si>
    <t>axiální ventilátor s doběhem do potrubí 100, IPX4, např. DECOR 100 CRZ</t>
  </si>
  <si>
    <t>fosforující tabulka, vyznačující směr úniku</t>
  </si>
  <si>
    <t xml:space="preserve">krabice elektroinstalační KU68 - 1901                   </t>
  </si>
  <si>
    <t xml:space="preserve">krabice elektroinstalační KU68 - 1902                     </t>
  </si>
  <si>
    <t xml:space="preserve">krabice elektroinstalační KU68 - 1903                     </t>
  </si>
  <si>
    <t>krabice elektroinstalační KP68/3</t>
  </si>
  <si>
    <t>instalační lišta 100x40</t>
  </si>
  <si>
    <t>instalační lišta 18x13</t>
  </si>
  <si>
    <t>koncový díl lišty 100x40</t>
  </si>
  <si>
    <t>spojovací díl n a lištu  100x40</t>
  </si>
  <si>
    <t>hmoždinky a šroubky</t>
  </si>
  <si>
    <t xml:space="preserve">svorka WAGO                                                         </t>
  </si>
  <si>
    <t>bernart svorka včetně pásku</t>
  </si>
  <si>
    <t>zapojení svítidla, světelný vývod</t>
  </si>
  <si>
    <t>zapojení ventilátoru</t>
  </si>
  <si>
    <t>protipožární uspávka pro přechod mezi požárími úseky</t>
  </si>
  <si>
    <t>úpravy na instalaci</t>
  </si>
  <si>
    <t>montáž a demontáž dvířek na rozvaděči</t>
  </si>
  <si>
    <t>montáž rozvodnice  a osazení</t>
  </si>
  <si>
    <t>výchozí revize</t>
  </si>
  <si>
    <t>Stavební/zednické výpomoce</t>
  </si>
  <si>
    <t>sekání drážky 3x5</t>
  </si>
  <si>
    <t>sekání drážky 5x10</t>
  </si>
  <si>
    <t>průraz zdivem vč. zaomítnutí</t>
  </si>
  <si>
    <t>úpravy po vysakaných drážkách</t>
  </si>
  <si>
    <t xml:space="preserve">Cena </t>
  </si>
  <si>
    <t>Jednotková cena</t>
  </si>
  <si>
    <t>Měrná jednotka</t>
  </si>
  <si>
    <t>Množství</t>
  </si>
  <si>
    <t>Číslo pozice</t>
  </si>
  <si>
    <t>Poznámky k rozpočtu:</t>
  </si>
  <si>
    <t>Rekapitulace -  SILNOPROUDÁ ELEKTROINSTLACE</t>
  </si>
  <si>
    <t>POPIS VÝKONU</t>
  </si>
  <si>
    <t>Ing.Renata Studničná</t>
  </si>
  <si>
    <t>Ing.Lubor Jenček                                                                    Na Benešově 723, 507 43 Sobotka</t>
  </si>
  <si>
    <t>rozpočet vypracoval: Ing.Vladimír Marhan, Brodce 318, Ing. Renata studničná (elektro)</t>
  </si>
  <si>
    <t>ROZPOČET STAVBY - krycí list</t>
  </si>
  <si>
    <r>
      <t xml:space="preserve"> - nezahrnuje případné úpravy ústředního vytápěn</t>
    </r>
    <r>
      <rPr>
        <b/>
        <sz val="12"/>
        <color rgb="FFFF0000"/>
        <rFont val="Arial CE"/>
        <charset val="238"/>
      </rPr>
      <t>í v 1.NP</t>
    </r>
  </si>
  <si>
    <r>
      <t xml:space="preserve"> - nezahrnuje případné úpravy zdravotechniky (včetně zařizovacích předmětů)</t>
    </r>
    <r>
      <rPr>
        <b/>
        <sz val="12"/>
        <color rgb="FFFF0000"/>
        <rFont val="Arial CE"/>
        <charset val="238"/>
      </rPr>
      <t xml:space="preserve"> v 1.NP</t>
    </r>
  </si>
  <si>
    <r>
      <rPr>
        <b/>
        <u/>
        <sz val="12"/>
        <rFont val="Arial CE"/>
        <charset val="238"/>
      </rPr>
      <t>ZADAVATEL</t>
    </r>
    <r>
      <rPr>
        <sz val="10"/>
        <rFont val="Arial CE"/>
        <charset val="238"/>
      </rPr>
      <t xml:space="preserve">:  </t>
    </r>
    <r>
      <rPr>
        <b/>
        <sz val="12"/>
        <rFont val="Arial CE"/>
        <charset val="238"/>
      </rPr>
      <t>obec Mladějov</t>
    </r>
    <r>
      <rPr>
        <sz val="12"/>
        <rFont val="Arial CE"/>
        <charset val="238"/>
      </rPr>
      <t xml:space="preserve">  - Mladějov 22, 507 45, IČ: 00271845</t>
    </r>
  </si>
  <si>
    <t>Umyvadlo keramické glazované bílé, min. rozm. 600 x 450 mm</t>
  </si>
  <si>
    <t>Umyvadlová stojánková páková baterie s automatickou zátkou, chrom , keramická kartuš</t>
  </si>
  <si>
    <t>Baterie sprchová, se srchovým příslušenstvím, svislá tyč 600 mm pro posuv sprchové hlavice, chrom, keramická kartuš</t>
  </si>
  <si>
    <t>Sprchový kout, čtvrtkruh, 880x880 mm , akrylové prosklení, dveřě posuvné do strany dělené na dvě poloviny</t>
  </si>
  <si>
    <t>Sprchová keramická vanička, čtvrtkruh, bílá, čtvrtkruh 900 x 900 x 80 mm</t>
  </si>
  <si>
    <t xml:space="preserve">Sprchový sifon </t>
  </si>
  <si>
    <t>Oprava vápcem omítek stěn vnitř -10% štukových (včetně promaltování trhlin v předstěně)</t>
  </si>
  <si>
    <t>Příčka SDK 100 mm - 1x deska 12,5 mm +CW 75 minerál vata 60 mm+1x deska12,5 mm</t>
  </si>
  <si>
    <t>Příčka SDK 150 mm - 2x deska 12,5 mm +CW 100 minerál vata 80 mm+2x deska 12,5 mm</t>
  </si>
  <si>
    <t>Příčka SDK 213 mm-1x 12,5 mm +CW100 vata 80+1x 12,5 mm +CW75 vata 60+1x 12,5 mm</t>
  </si>
  <si>
    <t>Předstěna SDK 62,5 mm - 1x deska12,5 mm +CW 50 mm</t>
  </si>
  <si>
    <t>Obklad SDK 1x deska 12,5 mm + minerál vata 50 mm (potrubí odvětrání koupelen, chodby)</t>
  </si>
  <si>
    <t>Malba  2 x M3,8</t>
  </si>
  <si>
    <t>Radiátor VK 22-600/800, 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</si>
</sst>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  <numFmt numFmtId="166" formatCode="#,##0\ &quot;Kč&quot;"/>
    <numFmt numFmtId="167" formatCode="#,##0.0"/>
    <numFmt numFmtId="168" formatCode="#,##0.0\ _K_č"/>
    <numFmt numFmtId="169" formatCode="#,##0\ _K_č"/>
    <numFmt numFmtId="170" formatCode="#,##0.00\ &quot;Kč&quot;"/>
    <numFmt numFmtId="171" formatCode="#,##0.0\ &quot;Kč&quot;"/>
  </numFmts>
  <fonts count="4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sz val="14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b/>
      <sz val="18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b/>
      <sz val="13"/>
      <name val="Arial CE"/>
      <charset val="238"/>
    </font>
    <font>
      <u/>
      <sz val="10"/>
      <name val="Arial CE"/>
      <charset val="238"/>
    </font>
    <font>
      <b/>
      <u/>
      <sz val="14"/>
      <name val="Arial CE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 CE"/>
      <charset val="238"/>
    </font>
    <font>
      <b/>
      <i/>
      <sz val="12"/>
      <name val="Arial CE"/>
      <charset val="238"/>
    </font>
    <font>
      <i/>
      <sz val="12"/>
      <name val="Arial"/>
      <family val="2"/>
      <charset val="238"/>
    </font>
    <font>
      <b/>
      <i/>
      <sz val="14"/>
      <name val="Arial CE"/>
      <charset val="238"/>
    </font>
    <font>
      <b/>
      <i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formata"/>
      <charset val="238"/>
    </font>
    <font>
      <i/>
      <sz val="14"/>
      <name val="Arial CE"/>
      <family val="2"/>
      <charset val="238"/>
    </font>
    <font>
      <b/>
      <sz val="12"/>
      <color rgb="FF00B050"/>
      <name val="Arial"/>
      <family val="2"/>
      <charset val="238"/>
    </font>
    <font>
      <sz val="11"/>
      <name val="Arial CE"/>
      <charset val="238"/>
    </font>
    <font>
      <b/>
      <sz val="11"/>
      <color indexed="12"/>
      <name val="Arial"/>
      <family val="2"/>
      <charset val="238"/>
    </font>
    <font>
      <b/>
      <sz val="12"/>
      <color rgb="FF0000FF"/>
      <name val="Arial CE"/>
      <charset val="238"/>
    </font>
    <font>
      <b/>
      <sz val="8"/>
      <color rgb="FF0000FF"/>
      <name val="Arial CE"/>
      <charset val="238"/>
    </font>
    <font>
      <b/>
      <sz val="10"/>
      <color rgb="FF0000FF"/>
      <name val="Arial CE"/>
      <charset val="238"/>
    </font>
    <font>
      <sz val="8"/>
      <color rgb="FF0000FF"/>
      <name val="Arial CE"/>
      <charset val="238"/>
    </font>
    <font>
      <sz val="10"/>
      <color rgb="FF0000FF"/>
      <name val="Arial CE"/>
      <charset val="238"/>
    </font>
    <font>
      <b/>
      <sz val="20"/>
      <name val="Arial CE"/>
      <charset val="238"/>
    </font>
    <font>
      <sz val="20"/>
      <name val="Arial CE"/>
      <charset val="238"/>
    </font>
    <font>
      <sz val="12"/>
      <color rgb="FFFF0000"/>
      <name val="Arial CE"/>
      <charset val="238"/>
    </font>
    <font>
      <b/>
      <sz val="12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4" fontId="3" fillId="0" borderId="4" xfId="1" applyNumberFormat="1" applyFont="1" applyFill="1" applyBorder="1" applyAlignment="1">
      <alignment vertical="center"/>
    </xf>
    <xf numFmtId="0" fontId="0" fillId="0" borderId="3" xfId="0" applyBorder="1" applyAlignment="1">
      <alignment vertical="center" wrapText="1"/>
    </xf>
    <xf numFmtId="0" fontId="23" fillId="0" borderId="3" xfId="0" applyFont="1" applyFill="1" applyBorder="1" applyAlignment="1">
      <alignment vertical="center"/>
    </xf>
    <xf numFmtId="41" fontId="26" fillId="0" borderId="3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0" fillId="0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167" fontId="5" fillId="0" borderId="21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67" fontId="5" fillId="0" borderId="23" xfId="0" applyNumberFormat="1" applyFont="1" applyFill="1" applyBorder="1" applyAlignment="1">
      <alignment vertical="center"/>
    </xf>
    <xf numFmtId="167" fontId="5" fillId="0" borderId="22" xfId="0" applyNumberFormat="1" applyFont="1" applyFill="1" applyBorder="1" applyAlignment="1">
      <alignment vertical="center"/>
    </xf>
    <xf numFmtId="167" fontId="5" fillId="0" borderId="20" xfId="0" applyNumberFormat="1" applyFont="1" applyFill="1" applyBorder="1" applyAlignment="1">
      <alignment vertical="center"/>
    </xf>
    <xf numFmtId="167" fontId="5" fillId="0" borderId="4" xfId="0" applyNumberFormat="1" applyFont="1" applyFill="1" applyBorder="1" applyAlignment="1">
      <alignment vertical="center"/>
    </xf>
    <xf numFmtId="0" fontId="5" fillId="0" borderId="17" xfId="0" applyFont="1" applyBorder="1" applyAlignment="1">
      <alignment vertical="center"/>
    </xf>
    <xf numFmtId="167" fontId="5" fillId="0" borderId="1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11" fillId="0" borderId="15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16" fillId="0" borderId="18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2" fillId="0" borderId="18" xfId="0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164" fontId="3" fillId="0" borderId="20" xfId="1" applyNumberFormat="1" applyFont="1" applyFill="1" applyBorder="1" applyAlignment="1">
      <alignment vertical="center"/>
    </xf>
    <xf numFmtId="0" fontId="27" fillId="0" borderId="5" xfId="0" applyFont="1" applyFill="1" applyBorder="1" applyAlignment="1">
      <alignment vertical="center"/>
    </xf>
    <xf numFmtId="0" fontId="23" fillId="0" borderId="6" xfId="0" applyFont="1" applyFill="1" applyBorder="1" applyAlignment="1">
      <alignment vertical="center"/>
    </xf>
    <xf numFmtId="164" fontId="24" fillId="0" borderId="24" xfId="1" applyNumberFormat="1" applyFont="1" applyFill="1" applyBorder="1" applyAlignment="1">
      <alignment vertical="center"/>
    </xf>
    <xf numFmtId="0" fontId="25" fillId="0" borderId="25" xfId="0" applyFont="1" applyFill="1" applyBorder="1" applyAlignment="1">
      <alignment vertical="center"/>
    </xf>
    <xf numFmtId="164" fontId="23" fillId="0" borderId="26" xfId="1" applyNumberFormat="1" applyFont="1" applyFill="1" applyBorder="1" applyAlignment="1">
      <alignment vertical="center"/>
    </xf>
    <xf numFmtId="0" fontId="27" fillId="0" borderId="7" xfId="0" applyFont="1" applyFill="1" applyBorder="1" applyAlignment="1">
      <alignment vertical="center"/>
    </xf>
    <xf numFmtId="0" fontId="23" fillId="0" borderId="8" xfId="0" applyFont="1" applyFill="1" applyBorder="1" applyAlignment="1">
      <alignment vertical="center"/>
    </xf>
    <xf numFmtId="164" fontId="24" fillId="0" borderId="27" xfId="1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15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0" fillId="0" borderId="19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right" vertical="center"/>
    </xf>
    <xf numFmtId="0" fontId="3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165" fontId="30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22" fillId="0" borderId="18" xfId="0" applyFont="1" applyBorder="1" applyAlignment="1">
      <alignment vertical="center" wrapText="1"/>
    </xf>
    <xf numFmtId="0" fontId="30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right" vertical="center"/>
    </xf>
    <xf numFmtId="0" fontId="30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NumberFormat="1" applyFont="1" applyBorder="1" applyAlignment="1">
      <alignment horizontal="right" vertical="center"/>
    </xf>
    <xf numFmtId="165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right" vertical="center"/>
    </xf>
    <xf numFmtId="0" fontId="30" fillId="0" borderId="11" xfId="0" applyFont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22" fillId="0" borderId="2" xfId="0" applyFont="1" applyBorder="1" applyAlignment="1">
      <alignment vertical="center" wrapText="1"/>
    </xf>
    <xf numFmtId="0" fontId="30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right" vertical="center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right" vertical="center"/>
    </xf>
    <xf numFmtId="169" fontId="31" fillId="0" borderId="1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/>
    </xf>
    <xf numFmtId="0" fontId="31" fillId="0" borderId="1" xfId="0" applyFont="1" applyBorder="1" applyAlignment="1">
      <alignment vertical="center"/>
    </xf>
    <xf numFmtId="165" fontId="31" fillId="0" borderId="1" xfId="0" applyNumberFormat="1" applyFont="1" applyBorder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168" fontId="28" fillId="0" borderId="1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 applyProtection="1">
      <alignment horizontal="center" vertical="center" wrapText="1"/>
      <protection locked="0"/>
    </xf>
    <xf numFmtId="4" fontId="28" fillId="0" borderId="1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28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168" fontId="28" fillId="0" borderId="0" xfId="0" applyNumberFormat="1" applyFont="1" applyBorder="1" applyAlignment="1">
      <alignment horizontal="center" vertical="center" wrapText="1"/>
    </xf>
    <xf numFmtId="4" fontId="28" fillId="0" borderId="0" xfId="0" applyNumberFormat="1" applyFont="1" applyBorder="1" applyAlignment="1" applyProtection="1">
      <alignment horizontal="center" vertical="center" wrapText="1"/>
      <protection locked="0"/>
    </xf>
    <xf numFmtId="4" fontId="28" fillId="0" borderId="0" xfId="0" applyNumberFormat="1" applyFont="1" applyBorder="1" applyAlignment="1">
      <alignment horizontal="right" vertical="center"/>
    </xf>
    <xf numFmtId="0" fontId="32" fillId="0" borderId="0" xfId="0" applyFont="1" applyBorder="1" applyAlignment="1">
      <alignment horizontal="center" vertical="center"/>
    </xf>
    <xf numFmtId="171" fontId="36" fillId="0" borderId="4" xfId="0" applyNumberFormat="1" applyFont="1" applyBorder="1" applyAlignment="1">
      <alignment horizontal="center" vertical="center"/>
    </xf>
    <xf numFmtId="167" fontId="35" fillId="0" borderId="10" xfId="0" applyNumberFormat="1" applyFont="1" applyFill="1" applyBorder="1" applyAlignment="1">
      <alignment vertical="center"/>
    </xf>
    <xf numFmtId="166" fontId="37" fillId="0" borderId="16" xfId="0" applyNumberFormat="1" applyFont="1" applyFill="1" applyBorder="1" applyAlignment="1">
      <alignment vertical="center"/>
    </xf>
    <xf numFmtId="0" fontId="38" fillId="0" borderId="0" xfId="0" applyFont="1" applyAlignment="1">
      <alignment vertical="center"/>
    </xf>
    <xf numFmtId="165" fontId="38" fillId="0" borderId="0" xfId="0" applyNumberFormat="1" applyFont="1" applyFill="1" applyBorder="1" applyAlignment="1">
      <alignment vertical="center"/>
    </xf>
    <xf numFmtId="0" fontId="39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1" fillId="0" borderId="0" xfId="0" applyFont="1" applyAlignment="1">
      <alignment vertical="center"/>
    </xf>
    <xf numFmtId="166" fontId="39" fillId="0" borderId="1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1" fontId="5" fillId="0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2" fontId="31" fillId="2" borderId="1" xfId="0" applyNumberFormat="1" applyFont="1" applyFill="1" applyBorder="1" applyAlignment="1">
      <alignment horizontal="right" vertical="center"/>
    </xf>
    <xf numFmtId="4" fontId="31" fillId="2" borderId="1" xfId="0" applyNumberFormat="1" applyFont="1" applyFill="1" applyBorder="1" applyAlignment="1">
      <alignment horizontal="right" vertical="center"/>
    </xf>
    <xf numFmtId="170" fontId="30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4" fillId="0" borderId="0" xfId="0" applyFont="1" applyFill="1" applyAlignment="1">
      <alignment vertical="center"/>
    </xf>
    <xf numFmtId="0" fontId="12" fillId="0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0" fillId="2" borderId="11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"/>
  <sheetViews>
    <sheetView zoomScale="85" zoomScaleNormal="85" workbookViewId="0">
      <selection activeCell="G13" sqref="G13"/>
    </sheetView>
  </sheetViews>
  <sheetFormatPr defaultRowHeight="12.75"/>
  <cols>
    <col min="1" max="1" width="10.7109375" style="1" bestFit="1" customWidth="1"/>
    <col min="2" max="2" width="36.140625" style="1" customWidth="1"/>
    <col min="3" max="3" width="6.42578125" style="1" customWidth="1"/>
    <col min="4" max="4" width="7.42578125" style="1" customWidth="1"/>
    <col min="5" max="5" width="11.140625" style="1" customWidth="1"/>
    <col min="6" max="6" width="18" style="1" customWidth="1"/>
    <col min="7" max="7" width="9.140625" style="1"/>
    <col min="8" max="8" width="11.5703125" style="1" bestFit="1" customWidth="1"/>
    <col min="9" max="16384" width="9.140625" style="1"/>
  </cols>
  <sheetData>
    <row r="2" spans="1:6" ht="33.75" customHeight="1">
      <c r="A2" s="93"/>
      <c r="B2" s="162" t="s">
        <v>424</v>
      </c>
      <c r="C2" s="163"/>
      <c r="D2" s="163"/>
      <c r="E2" s="163"/>
      <c r="F2" s="163"/>
    </row>
    <row r="3" spans="1:6" ht="27" customHeight="1">
      <c r="B3" s="94" t="s">
        <v>302</v>
      </c>
      <c r="C3" s="92"/>
      <c r="D3" s="92"/>
      <c r="E3" s="92"/>
      <c r="F3" s="92"/>
    </row>
    <row r="4" spans="1:6" ht="66" customHeight="1">
      <c r="A4" s="91"/>
      <c r="B4" s="161" t="s">
        <v>324</v>
      </c>
      <c r="C4" s="161"/>
      <c r="D4" s="161"/>
      <c r="E4" s="161"/>
      <c r="F4" s="161"/>
    </row>
    <row r="5" spans="1:6" ht="19.5" customHeight="1">
      <c r="A5" s="2"/>
    </row>
    <row r="6" spans="1:6" ht="24" customHeight="1">
      <c r="A6" s="3"/>
      <c r="B6" s="170" t="s">
        <v>427</v>
      </c>
      <c r="C6" s="170"/>
      <c r="D6" s="170"/>
      <c r="E6" s="170"/>
      <c r="F6" s="170"/>
    </row>
    <row r="7" spans="1:6" ht="24" customHeight="1">
      <c r="A7" s="3"/>
      <c r="B7" s="171" t="s">
        <v>303</v>
      </c>
      <c r="C7" s="171"/>
      <c r="D7" s="171"/>
      <c r="E7" s="171"/>
      <c r="F7" s="171"/>
    </row>
    <row r="8" spans="1:6" ht="24" customHeight="1">
      <c r="A8" s="3"/>
      <c r="B8" s="170" t="s">
        <v>423</v>
      </c>
      <c r="C8" s="170"/>
      <c r="D8" s="170"/>
      <c r="E8" s="170"/>
      <c r="F8" s="171"/>
    </row>
    <row r="9" spans="1:6">
      <c r="A9" s="3"/>
      <c r="B9" s="3"/>
      <c r="C9" s="3"/>
      <c r="D9" s="3"/>
      <c r="E9" s="3"/>
      <c r="F9" s="3"/>
    </row>
    <row r="10" spans="1:6" ht="24" customHeight="1">
      <c r="A10" s="4"/>
      <c r="B10" s="61" t="s">
        <v>304</v>
      </c>
      <c r="C10" s="95"/>
      <c r="D10" s="95"/>
      <c r="E10" s="95"/>
      <c r="F10" s="96"/>
    </row>
    <row r="11" spans="1:6" ht="22.5" customHeight="1">
      <c r="A11" s="5" t="s">
        <v>305</v>
      </c>
      <c r="B11" s="164"/>
      <c r="C11" s="165"/>
      <c r="D11" s="165"/>
      <c r="E11" s="165"/>
      <c r="F11" s="166"/>
    </row>
    <row r="12" spans="1:6" ht="22.5" customHeight="1">
      <c r="A12" s="5" t="s">
        <v>306</v>
      </c>
      <c r="B12" s="164"/>
      <c r="C12" s="165"/>
      <c r="D12" s="165"/>
      <c r="E12" s="165"/>
      <c r="F12" s="166"/>
    </row>
    <row r="13" spans="1:6" ht="22.5" customHeight="1">
      <c r="A13" s="5" t="s">
        <v>307</v>
      </c>
      <c r="B13" s="164"/>
      <c r="C13" s="165"/>
      <c r="D13" s="165"/>
      <c r="E13" s="165"/>
      <c r="F13" s="166"/>
    </row>
    <row r="14" spans="1:6" ht="22.5" customHeight="1">
      <c r="A14" s="5" t="s">
        <v>308</v>
      </c>
      <c r="B14" s="164"/>
      <c r="C14" s="165"/>
      <c r="D14" s="165"/>
      <c r="E14" s="165"/>
      <c r="F14" s="166"/>
    </row>
    <row r="15" spans="1:6" ht="22.5" customHeight="1">
      <c r="A15" s="5" t="s">
        <v>331</v>
      </c>
      <c r="B15" s="164"/>
      <c r="C15" s="165"/>
      <c r="D15" s="165"/>
      <c r="E15" s="165"/>
      <c r="F15" s="166"/>
    </row>
    <row r="16" spans="1:6" ht="22.5" customHeight="1">
      <c r="A16" s="5" t="s">
        <v>319</v>
      </c>
      <c r="B16" s="167"/>
      <c r="C16" s="168"/>
      <c r="D16" s="168"/>
      <c r="E16" s="168"/>
      <c r="F16" s="169"/>
    </row>
    <row r="17" spans="1:8" ht="14.25" customHeight="1">
      <c r="A17" s="3"/>
      <c r="B17" s="6"/>
      <c r="C17" s="7"/>
      <c r="D17" s="7"/>
      <c r="E17" s="7"/>
      <c r="F17" s="6"/>
    </row>
    <row r="18" spans="1:8" ht="18">
      <c r="A18" s="3"/>
      <c r="B18" s="8" t="s">
        <v>309</v>
      </c>
      <c r="C18" s="3"/>
      <c r="D18" s="3"/>
      <c r="E18" s="3"/>
      <c r="F18" s="3"/>
    </row>
    <row r="19" spans="1:8" ht="15.75">
      <c r="A19" s="3"/>
      <c r="B19" s="9"/>
      <c r="C19" s="3"/>
      <c r="D19" s="3"/>
      <c r="E19" s="3"/>
      <c r="F19" s="3"/>
    </row>
    <row r="20" spans="1:8" ht="25.5" customHeight="1">
      <c r="A20" s="3"/>
      <c r="B20" s="159" t="s">
        <v>327</v>
      </c>
      <c r="C20" s="160"/>
      <c r="D20" s="160"/>
      <c r="E20" s="160"/>
      <c r="F20" s="10">
        <f>STAVEBNÍ!F37</f>
        <v>0</v>
      </c>
    </row>
    <row r="21" spans="1:8" ht="25.5" customHeight="1">
      <c r="A21" s="3"/>
      <c r="B21" s="15" t="s">
        <v>326</v>
      </c>
      <c r="C21" s="11"/>
      <c r="D21" s="11"/>
      <c r="E21" s="11"/>
      <c r="F21" s="10">
        <f>ZDRAVOTECHNIKA!F21</f>
        <v>0</v>
      </c>
    </row>
    <row r="22" spans="1:8" ht="25.5" customHeight="1">
      <c r="A22" s="3"/>
      <c r="B22" s="15" t="s">
        <v>328</v>
      </c>
      <c r="C22" s="11"/>
      <c r="D22" s="11"/>
      <c r="E22" s="11"/>
      <c r="F22" s="10">
        <f>'VYTÁPĚNÍ + VZT'!F20</f>
        <v>0</v>
      </c>
      <c r="H22" s="90"/>
    </row>
    <row r="23" spans="1:8" ht="25.5" customHeight="1">
      <c r="A23" s="3"/>
      <c r="B23" s="159" t="s">
        <v>329</v>
      </c>
      <c r="C23" s="160"/>
      <c r="D23" s="160"/>
      <c r="E23" s="160"/>
      <c r="F23" s="10">
        <f>ELEKTRO!F24</f>
        <v>0</v>
      </c>
    </row>
    <row r="24" spans="1:8" ht="9" customHeight="1" thickBot="1">
      <c r="A24" s="3"/>
      <c r="B24" s="79"/>
      <c r="C24" s="80"/>
      <c r="D24" s="80"/>
      <c r="E24" s="80"/>
      <c r="F24" s="81"/>
    </row>
    <row r="25" spans="1:8" ht="25.5" customHeight="1">
      <c r="A25" s="3"/>
      <c r="B25" s="82" t="s">
        <v>330</v>
      </c>
      <c r="C25" s="83"/>
      <c r="D25" s="83"/>
      <c r="E25" s="83"/>
      <c r="F25" s="84">
        <f>SUM(F20:F23)</f>
        <v>0</v>
      </c>
    </row>
    <row r="26" spans="1:8" ht="25.5" customHeight="1">
      <c r="A26" s="3"/>
      <c r="B26" s="85" t="s">
        <v>62</v>
      </c>
      <c r="C26" s="12"/>
      <c r="D26" s="12"/>
      <c r="E26" s="13"/>
      <c r="F26" s="86">
        <f>F25*0.21</f>
        <v>0</v>
      </c>
    </row>
    <row r="27" spans="1:8" ht="25.5" customHeight="1" thickBot="1">
      <c r="A27" s="3"/>
      <c r="B27" s="87" t="s">
        <v>310</v>
      </c>
      <c r="C27" s="88"/>
      <c r="D27" s="88"/>
      <c r="E27" s="88"/>
      <c r="F27" s="89">
        <f>F26+F25</f>
        <v>0</v>
      </c>
    </row>
    <row r="28" spans="1:8">
      <c r="A28" s="3"/>
      <c r="B28" s="6"/>
      <c r="C28" s="7"/>
      <c r="D28" s="7"/>
      <c r="E28" s="7"/>
      <c r="F28" s="6"/>
    </row>
    <row r="29" spans="1:8">
      <c r="A29" s="3"/>
      <c r="B29" s="6"/>
      <c r="C29" s="7"/>
      <c r="D29" s="7"/>
      <c r="E29" s="7"/>
      <c r="F29" s="6"/>
    </row>
    <row r="30" spans="1:8">
      <c r="A30" s="3"/>
      <c r="B30" s="14" t="s">
        <v>1</v>
      </c>
      <c r="C30" s="14"/>
      <c r="D30" s="14"/>
      <c r="E30" s="14"/>
      <c r="F30" s="14"/>
    </row>
  </sheetData>
  <mergeCells count="13">
    <mergeCell ref="B23:E23"/>
    <mergeCell ref="B4:F4"/>
    <mergeCell ref="B2:F2"/>
    <mergeCell ref="B11:F11"/>
    <mergeCell ref="B12:F12"/>
    <mergeCell ref="B13:F13"/>
    <mergeCell ref="B14:F14"/>
    <mergeCell ref="B15:F15"/>
    <mergeCell ref="B16:F16"/>
    <mergeCell ref="B6:F6"/>
    <mergeCell ref="B20:E20"/>
    <mergeCell ref="B8:F8"/>
    <mergeCell ref="B7:F7"/>
  </mergeCells>
  <pageMargins left="0.25" right="0.25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topLeftCell="A149" zoomScale="115" zoomScaleNormal="115" workbookViewId="0">
      <selection activeCell="I177" sqref="I177"/>
    </sheetView>
  </sheetViews>
  <sheetFormatPr defaultRowHeight="12.75"/>
  <cols>
    <col min="1" max="1" width="12.28515625" style="1" customWidth="1"/>
    <col min="2" max="2" width="36.140625" style="1" customWidth="1"/>
    <col min="3" max="3" width="6.42578125" style="64" customWidth="1"/>
    <col min="4" max="4" width="7.42578125" style="1" customWidth="1"/>
    <col min="5" max="5" width="8.42578125" style="1" customWidth="1"/>
    <col min="6" max="6" width="15.42578125" style="1" customWidth="1"/>
    <col min="7" max="7" width="16.140625" style="1" customWidth="1"/>
    <col min="8" max="16384" width="9.140625" style="1"/>
  </cols>
  <sheetData>
    <row r="1" spans="1:7" ht="22.5" customHeight="1">
      <c r="B1" s="172" t="s">
        <v>323</v>
      </c>
      <c r="C1" s="173"/>
      <c r="D1" s="173"/>
      <c r="E1" s="173"/>
      <c r="F1" s="174"/>
    </row>
    <row r="2" spans="1:7" ht="6" customHeight="1"/>
    <row r="3" spans="1:7" ht="15" customHeight="1">
      <c r="B3" s="1" t="s">
        <v>316</v>
      </c>
    </row>
    <row r="4" spans="1:7" ht="50.25" customHeight="1">
      <c r="B4" s="175" t="s">
        <v>324</v>
      </c>
      <c r="C4" s="176"/>
      <c r="D4" s="176"/>
      <c r="E4" s="176"/>
      <c r="F4" s="176"/>
    </row>
    <row r="5" spans="1:7" ht="10.5" customHeight="1">
      <c r="A5" s="2" t="s">
        <v>1</v>
      </c>
      <c r="G5" s="3"/>
    </row>
    <row r="6" spans="1:7" ht="18" customHeight="1">
      <c r="A6" s="3"/>
      <c r="B6" s="16" t="s">
        <v>311</v>
      </c>
      <c r="C6" s="77" t="s">
        <v>315</v>
      </c>
      <c r="D6" s="16"/>
      <c r="E6" s="16"/>
      <c r="F6" s="16"/>
      <c r="G6" s="3"/>
    </row>
    <row r="7" spans="1:7" ht="30.75" customHeight="1">
      <c r="A7" s="3"/>
      <c r="B7" s="1" t="s">
        <v>312</v>
      </c>
      <c r="C7" s="170" t="s">
        <v>317</v>
      </c>
      <c r="D7" s="170"/>
      <c r="E7" s="170"/>
      <c r="F7" s="170"/>
      <c r="G7" s="3"/>
    </row>
    <row r="8" spans="1:7" ht="18" customHeight="1">
      <c r="A8" s="3"/>
      <c r="B8" s="16" t="s">
        <v>313</v>
      </c>
      <c r="C8" s="64" t="s">
        <v>314</v>
      </c>
      <c r="D8" s="16"/>
      <c r="E8" s="16"/>
      <c r="G8" s="3"/>
    </row>
    <row r="9" spans="1:7">
      <c r="A9" s="3"/>
      <c r="B9" s="1" t="s">
        <v>318</v>
      </c>
      <c r="C9" s="65"/>
      <c r="D9" s="17"/>
      <c r="E9" s="17"/>
      <c r="F9" s="6"/>
      <c r="G9" s="3"/>
    </row>
    <row r="10" spans="1:7">
      <c r="A10" s="3"/>
      <c r="B10" s="6"/>
      <c r="C10" s="65"/>
      <c r="D10" s="17"/>
      <c r="E10" s="17"/>
      <c r="F10" s="6"/>
      <c r="G10" s="3"/>
    </row>
    <row r="11" spans="1:7" ht="6.75" customHeight="1">
      <c r="A11" s="3"/>
      <c r="B11" s="6"/>
      <c r="C11" s="65"/>
      <c r="D11" s="17"/>
      <c r="E11" s="17"/>
      <c r="F11" s="6"/>
      <c r="G11" s="3"/>
    </row>
    <row r="12" spans="1:7" ht="9.75" customHeight="1">
      <c r="A12" s="3"/>
      <c r="B12" s="6"/>
      <c r="C12" s="65"/>
      <c r="D12" s="17"/>
      <c r="E12" s="17"/>
      <c r="F12" s="6"/>
      <c r="G12" s="3"/>
    </row>
    <row r="13" spans="1:7" ht="18">
      <c r="A13" s="3"/>
      <c r="B13" s="18" t="s">
        <v>320</v>
      </c>
      <c r="C13" s="65"/>
      <c r="D13" s="17"/>
      <c r="E13" s="17"/>
      <c r="F13" s="6"/>
      <c r="G13" s="3"/>
    </row>
    <row r="14" spans="1:7" ht="24" customHeight="1">
      <c r="A14" s="3"/>
      <c r="B14" s="19"/>
      <c r="C14" s="67"/>
      <c r="D14" s="20"/>
      <c r="E14" s="20"/>
      <c r="F14" s="21" t="s">
        <v>5</v>
      </c>
      <c r="G14" s="3"/>
    </row>
    <row r="15" spans="1:7" ht="14.25" customHeight="1">
      <c r="A15" s="3"/>
      <c r="B15" s="22" t="s">
        <v>23</v>
      </c>
      <c r="C15" s="68"/>
      <c r="D15" s="23"/>
      <c r="E15" s="24"/>
      <c r="F15" s="25">
        <f>F44</f>
        <v>0</v>
      </c>
      <c r="G15" s="26"/>
    </row>
    <row r="16" spans="1:7" ht="14.25" customHeight="1">
      <c r="A16" s="3"/>
      <c r="B16" s="27" t="s">
        <v>24</v>
      </c>
      <c r="C16" s="67"/>
      <c r="D16" s="20"/>
      <c r="E16" s="28"/>
      <c r="F16" s="29">
        <f>F50</f>
        <v>0</v>
      </c>
      <c r="G16" s="26"/>
    </row>
    <row r="17" spans="1:7" ht="14.25" customHeight="1">
      <c r="A17" s="3"/>
      <c r="B17" s="30" t="s">
        <v>7</v>
      </c>
      <c r="C17" s="69"/>
      <c r="D17" s="31"/>
      <c r="E17" s="32"/>
      <c r="F17" s="33">
        <f>F55</f>
        <v>0</v>
      </c>
      <c r="G17" s="26"/>
    </row>
    <row r="18" spans="1:7" ht="14.25" customHeight="1">
      <c r="A18" s="3"/>
      <c r="B18" s="27" t="s">
        <v>14</v>
      </c>
      <c r="C18" s="67"/>
      <c r="D18" s="20"/>
      <c r="E18" s="28"/>
      <c r="F18" s="29">
        <f>F65</f>
        <v>0</v>
      </c>
      <c r="G18" s="26"/>
    </row>
    <row r="19" spans="1:7" ht="14.25" customHeight="1">
      <c r="A19" s="3"/>
      <c r="B19" s="30" t="s">
        <v>15</v>
      </c>
      <c r="C19" s="69"/>
      <c r="D19" s="31"/>
      <c r="E19" s="32"/>
      <c r="F19" s="34">
        <f>F75</f>
        <v>0</v>
      </c>
      <c r="G19" s="26"/>
    </row>
    <row r="20" spans="1:7" ht="14.25" customHeight="1">
      <c r="A20" s="3"/>
      <c r="B20" s="27" t="s">
        <v>16</v>
      </c>
      <c r="C20" s="67"/>
      <c r="D20" s="20"/>
      <c r="E20" s="28"/>
      <c r="F20" s="29">
        <f>F79</f>
        <v>0</v>
      </c>
      <c r="G20" s="26"/>
    </row>
    <row r="21" spans="1:7" ht="14.25" customHeight="1">
      <c r="A21" s="3"/>
      <c r="B21" s="30" t="s">
        <v>73</v>
      </c>
      <c r="C21" s="69"/>
      <c r="D21" s="31"/>
      <c r="E21" s="32"/>
      <c r="F21" s="33">
        <f>F85</f>
        <v>0</v>
      </c>
      <c r="G21" s="26"/>
    </row>
    <row r="22" spans="1:7" ht="14.25" customHeight="1">
      <c r="A22" s="3"/>
      <c r="B22" s="27" t="s">
        <v>32</v>
      </c>
      <c r="C22" s="67"/>
      <c r="D22" s="20"/>
      <c r="E22" s="28"/>
      <c r="F22" s="29">
        <f>F92</f>
        <v>0</v>
      </c>
      <c r="G22" s="26"/>
    </row>
    <row r="23" spans="1:7" ht="14.25" customHeight="1">
      <c r="A23" s="3"/>
      <c r="B23" s="30" t="s">
        <v>44</v>
      </c>
      <c r="C23" s="69"/>
      <c r="D23" s="31"/>
      <c r="E23" s="32"/>
      <c r="F23" s="33">
        <f>F95</f>
        <v>0</v>
      </c>
      <c r="G23" s="26"/>
    </row>
    <row r="24" spans="1:7" ht="14.25" customHeight="1">
      <c r="A24" s="3"/>
      <c r="B24" s="27" t="s">
        <v>36</v>
      </c>
      <c r="C24" s="67"/>
      <c r="D24" s="20"/>
      <c r="E24" s="28"/>
      <c r="F24" s="29">
        <f>F114</f>
        <v>0</v>
      </c>
      <c r="G24" s="26"/>
    </row>
    <row r="25" spans="1:7" ht="14.25" customHeight="1">
      <c r="A25" s="3"/>
      <c r="B25" s="30" t="s">
        <v>166</v>
      </c>
      <c r="C25" s="69"/>
      <c r="D25" s="31"/>
      <c r="E25" s="32"/>
      <c r="F25" s="33">
        <f>F117</f>
        <v>0</v>
      </c>
      <c r="G25" s="26"/>
    </row>
    <row r="26" spans="1:7" ht="14.25" customHeight="1">
      <c r="A26" s="3"/>
      <c r="B26" s="30" t="s">
        <v>25</v>
      </c>
      <c r="C26" s="70"/>
      <c r="D26" s="39"/>
      <c r="E26" s="40"/>
      <c r="F26" s="41">
        <f>F121</f>
        <v>0</v>
      </c>
      <c r="G26" s="26"/>
    </row>
    <row r="27" spans="1:7" ht="14.25" customHeight="1">
      <c r="A27" s="3"/>
      <c r="B27" s="27" t="s">
        <v>258</v>
      </c>
      <c r="C27" s="67"/>
      <c r="D27" s="20"/>
      <c r="E27" s="28"/>
      <c r="F27" s="36">
        <f>F132</f>
        <v>0</v>
      </c>
      <c r="G27" s="26"/>
    </row>
    <row r="28" spans="1:7" ht="14.25" customHeight="1">
      <c r="A28" s="3"/>
      <c r="B28" s="30" t="s">
        <v>17</v>
      </c>
      <c r="C28" s="70"/>
      <c r="D28" s="39"/>
      <c r="E28" s="40"/>
      <c r="F28" s="41">
        <f>F136</f>
        <v>0</v>
      </c>
      <c r="G28" s="26"/>
    </row>
    <row r="29" spans="1:7" ht="14.25" customHeight="1">
      <c r="A29" s="3"/>
      <c r="B29" s="27" t="s">
        <v>89</v>
      </c>
      <c r="C29" s="67"/>
      <c r="D29" s="20"/>
      <c r="E29" s="28"/>
      <c r="F29" s="36">
        <f>F146</f>
        <v>0</v>
      </c>
      <c r="G29" s="26"/>
    </row>
    <row r="30" spans="1:7" ht="14.25" customHeight="1">
      <c r="A30" s="3"/>
      <c r="B30" s="30" t="s">
        <v>40</v>
      </c>
      <c r="C30" s="70"/>
      <c r="D30" s="39"/>
      <c r="E30" s="40"/>
      <c r="F30" s="41">
        <f>F152</f>
        <v>0</v>
      </c>
      <c r="G30" s="26"/>
    </row>
    <row r="31" spans="1:7" ht="14.25" customHeight="1">
      <c r="A31" s="3"/>
      <c r="B31" s="27" t="s">
        <v>57</v>
      </c>
      <c r="C31" s="67"/>
      <c r="D31" s="20"/>
      <c r="E31" s="28"/>
      <c r="F31" s="36">
        <f>F155</f>
        <v>0</v>
      </c>
      <c r="G31" s="26"/>
    </row>
    <row r="32" spans="1:7" ht="14.25" customHeight="1">
      <c r="A32" s="3"/>
      <c r="B32" s="30" t="s">
        <v>95</v>
      </c>
      <c r="C32" s="70"/>
      <c r="D32" s="39"/>
      <c r="E32" s="40"/>
      <c r="F32" s="41">
        <f>F162</f>
        <v>0</v>
      </c>
      <c r="G32" s="26"/>
    </row>
    <row r="33" spans="1:7" ht="14.25" customHeight="1">
      <c r="A33" s="3"/>
      <c r="B33" s="27" t="s">
        <v>281</v>
      </c>
      <c r="C33" s="67"/>
      <c r="D33" s="20"/>
      <c r="E33" s="28"/>
      <c r="F33" s="36">
        <f>F165</f>
        <v>0</v>
      </c>
      <c r="G33" s="26"/>
    </row>
    <row r="34" spans="1:7" ht="14.25" customHeight="1">
      <c r="A34" s="3"/>
      <c r="B34" s="30" t="s">
        <v>38</v>
      </c>
      <c r="C34" s="70"/>
      <c r="D34" s="39"/>
      <c r="E34" s="40"/>
      <c r="F34" s="41">
        <f>F172</f>
        <v>0</v>
      </c>
      <c r="G34" s="26"/>
    </row>
    <row r="35" spans="1:7" ht="14.25" customHeight="1">
      <c r="A35" s="3"/>
      <c r="B35" s="27" t="s">
        <v>18</v>
      </c>
      <c r="C35" s="67"/>
      <c r="D35" s="20"/>
      <c r="E35" s="28"/>
      <c r="F35" s="36">
        <f>F175</f>
        <v>0</v>
      </c>
      <c r="G35" s="26"/>
    </row>
    <row r="36" spans="1:7" ht="14.25" customHeight="1" thickBot="1">
      <c r="A36" s="3"/>
      <c r="B36" s="37" t="s">
        <v>33</v>
      </c>
      <c r="C36" s="69"/>
      <c r="D36" s="31"/>
      <c r="E36" s="32"/>
      <c r="F36" s="38">
        <f>F180</f>
        <v>0</v>
      </c>
      <c r="G36" s="26"/>
    </row>
    <row r="37" spans="1:7" ht="15.95" customHeight="1" thickBot="1">
      <c r="A37" s="3"/>
      <c r="B37" s="42" t="s">
        <v>0</v>
      </c>
      <c r="C37" s="71"/>
      <c r="D37" s="43"/>
      <c r="E37" s="44"/>
      <c r="F37" s="149">
        <f>SUM(F15:F36)</f>
        <v>0</v>
      </c>
      <c r="G37" s="3"/>
    </row>
    <row r="38" spans="1:7">
      <c r="A38" s="3"/>
      <c r="B38" s="6"/>
      <c r="C38" s="65"/>
      <c r="D38" s="17"/>
      <c r="E38" s="17"/>
      <c r="F38" s="6"/>
      <c r="G38" s="3"/>
    </row>
    <row r="39" spans="1:7">
      <c r="A39" s="3"/>
      <c r="B39" s="6"/>
      <c r="C39" s="65"/>
      <c r="D39" s="17"/>
      <c r="E39" s="17"/>
      <c r="F39" s="6"/>
      <c r="G39" s="3"/>
    </row>
    <row r="40" spans="1:7">
      <c r="A40" s="3"/>
      <c r="B40" s="6"/>
      <c r="C40" s="65"/>
      <c r="D40" s="17"/>
      <c r="E40" s="17"/>
      <c r="F40" s="6"/>
      <c r="G40" s="3"/>
    </row>
    <row r="41" spans="1:7">
      <c r="A41" s="3"/>
      <c r="B41" s="45" t="s">
        <v>43</v>
      </c>
      <c r="C41" s="72"/>
      <c r="D41" s="3"/>
      <c r="E41" s="3"/>
      <c r="F41" s="3"/>
      <c r="G41" s="3"/>
    </row>
    <row r="42" spans="1:7" ht="24.75" customHeight="1">
      <c r="A42" s="46" t="s">
        <v>22</v>
      </c>
      <c r="B42" s="46" t="s">
        <v>2</v>
      </c>
      <c r="C42" s="62" t="s">
        <v>3</v>
      </c>
      <c r="D42" s="62" t="s">
        <v>4</v>
      </c>
      <c r="E42" s="63" t="s">
        <v>6</v>
      </c>
      <c r="F42" s="47" t="s">
        <v>5</v>
      </c>
      <c r="G42" s="14"/>
    </row>
    <row r="43" spans="1:7">
      <c r="A43" s="39"/>
      <c r="B43" s="39"/>
      <c r="C43" s="70"/>
      <c r="D43" s="48"/>
      <c r="E43" s="49"/>
      <c r="F43" s="49"/>
      <c r="G43" s="14"/>
    </row>
    <row r="44" spans="1:7" s="54" customFormat="1">
      <c r="A44" s="50"/>
      <c r="B44" s="51" t="s">
        <v>23</v>
      </c>
      <c r="C44" s="73"/>
      <c r="D44" s="50"/>
      <c r="E44" s="52"/>
      <c r="F44" s="145">
        <f>SUM(F45:F48)</f>
        <v>0</v>
      </c>
      <c r="G44" s="53"/>
    </row>
    <row r="45" spans="1:7" ht="22.5">
      <c r="A45" s="55" t="s">
        <v>64</v>
      </c>
      <c r="B45" s="56" t="s">
        <v>101</v>
      </c>
      <c r="C45" s="74" t="s">
        <v>13</v>
      </c>
      <c r="D45" s="55">
        <v>0.7</v>
      </c>
      <c r="E45" s="153"/>
      <c r="F45" s="57">
        <f>D45*E45</f>
        <v>0</v>
      </c>
      <c r="G45" s="26"/>
    </row>
    <row r="46" spans="1:7">
      <c r="A46" s="55" t="s">
        <v>102</v>
      </c>
      <c r="B46" s="55" t="s">
        <v>103</v>
      </c>
      <c r="C46" s="74" t="s">
        <v>13</v>
      </c>
      <c r="D46" s="55">
        <v>0.7</v>
      </c>
      <c r="E46" s="153"/>
      <c r="F46" s="57">
        <f t="shared" ref="F46:F119" si="0">D46*E46</f>
        <v>0</v>
      </c>
      <c r="G46" s="26"/>
    </row>
    <row r="47" spans="1:7">
      <c r="A47" s="55" t="s">
        <v>104</v>
      </c>
      <c r="B47" s="55" t="s">
        <v>105</v>
      </c>
      <c r="C47" s="74" t="s">
        <v>13</v>
      </c>
      <c r="D47" s="55">
        <v>0.7</v>
      </c>
      <c r="E47" s="153"/>
      <c r="F47" s="57">
        <f t="shared" si="0"/>
        <v>0</v>
      </c>
      <c r="G47" s="26"/>
    </row>
    <row r="48" spans="1:7">
      <c r="A48" s="55" t="s">
        <v>29</v>
      </c>
      <c r="B48" s="55" t="s">
        <v>30</v>
      </c>
      <c r="C48" s="74" t="s">
        <v>13</v>
      </c>
      <c r="D48" s="55">
        <v>0.7</v>
      </c>
      <c r="E48" s="153"/>
      <c r="F48" s="57">
        <f t="shared" si="0"/>
        <v>0</v>
      </c>
      <c r="G48" s="26"/>
    </row>
    <row r="49" spans="1:7">
      <c r="A49" s="50"/>
      <c r="B49" s="50"/>
      <c r="C49" s="73"/>
      <c r="D49" s="50"/>
      <c r="E49" s="39"/>
      <c r="F49" s="58"/>
      <c r="G49" s="26"/>
    </row>
    <row r="50" spans="1:7" s="54" customFormat="1">
      <c r="A50" s="51"/>
      <c r="B50" s="51" t="s">
        <v>24</v>
      </c>
      <c r="C50" s="75"/>
      <c r="D50" s="51"/>
      <c r="E50" s="150"/>
      <c r="F50" s="145">
        <f>SUM(F51:F53)</f>
        <v>0</v>
      </c>
      <c r="G50" s="53"/>
    </row>
    <row r="51" spans="1:7" s="54" customFormat="1" ht="22.5">
      <c r="A51" s="55" t="s">
        <v>106</v>
      </c>
      <c r="B51" s="56" t="s">
        <v>107</v>
      </c>
      <c r="C51" s="74" t="s">
        <v>13</v>
      </c>
      <c r="D51" s="55">
        <v>0.8</v>
      </c>
      <c r="E51" s="153"/>
      <c r="F51" s="57">
        <f t="shared" si="0"/>
        <v>0</v>
      </c>
      <c r="G51" s="53"/>
    </row>
    <row r="52" spans="1:7" s="54" customFormat="1">
      <c r="A52" s="55" t="s">
        <v>65</v>
      </c>
      <c r="B52" s="55" t="s">
        <v>108</v>
      </c>
      <c r="C52" s="74" t="s">
        <v>8</v>
      </c>
      <c r="D52" s="55">
        <v>1.7</v>
      </c>
      <c r="E52" s="153"/>
      <c r="F52" s="57">
        <f t="shared" si="0"/>
        <v>0</v>
      </c>
      <c r="G52" s="53"/>
    </row>
    <row r="53" spans="1:7">
      <c r="A53" s="55" t="s">
        <v>66</v>
      </c>
      <c r="B53" s="55" t="s">
        <v>109</v>
      </c>
      <c r="C53" s="74" t="s">
        <v>8</v>
      </c>
      <c r="D53" s="55">
        <v>1.7</v>
      </c>
      <c r="E53" s="153"/>
      <c r="F53" s="57">
        <f t="shared" si="0"/>
        <v>0</v>
      </c>
      <c r="G53" s="26"/>
    </row>
    <row r="54" spans="1:7">
      <c r="A54" s="50"/>
      <c r="B54" s="50"/>
      <c r="C54" s="73"/>
      <c r="D54" s="50"/>
      <c r="E54" s="39"/>
      <c r="F54" s="58"/>
      <c r="G54" s="26"/>
    </row>
    <row r="55" spans="1:7" s="54" customFormat="1">
      <c r="A55" s="51"/>
      <c r="B55" s="51" t="s">
        <v>7</v>
      </c>
      <c r="C55" s="75"/>
      <c r="D55" s="51"/>
      <c r="E55" s="150"/>
      <c r="F55" s="145">
        <f>SUM(F56:F63)</f>
        <v>0</v>
      </c>
      <c r="G55" s="53"/>
    </row>
    <row r="56" spans="1:7" s="54" customFormat="1" ht="22.5">
      <c r="A56" s="55" t="s">
        <v>110</v>
      </c>
      <c r="B56" s="56" t="s">
        <v>111</v>
      </c>
      <c r="C56" s="74" t="s">
        <v>13</v>
      </c>
      <c r="D56" s="55">
        <v>0.9</v>
      </c>
      <c r="E56" s="153"/>
      <c r="F56" s="57">
        <f t="shared" si="0"/>
        <v>0</v>
      </c>
      <c r="G56" s="53"/>
    </row>
    <row r="57" spans="1:7" s="54" customFormat="1">
      <c r="A57" s="55" t="s">
        <v>112</v>
      </c>
      <c r="B57" s="55" t="s">
        <v>113</v>
      </c>
      <c r="C57" s="74" t="s">
        <v>13</v>
      </c>
      <c r="D57" s="55">
        <v>0.2</v>
      </c>
      <c r="E57" s="153"/>
      <c r="F57" s="57">
        <f t="shared" si="0"/>
        <v>0</v>
      </c>
      <c r="G57" s="53"/>
    </row>
    <row r="58" spans="1:7" s="54" customFormat="1">
      <c r="A58" s="55" t="s">
        <v>114</v>
      </c>
      <c r="B58" s="55" t="s">
        <v>115</v>
      </c>
      <c r="C58" s="74" t="s">
        <v>12</v>
      </c>
      <c r="D58" s="55">
        <v>0.06</v>
      </c>
      <c r="E58" s="153"/>
      <c r="F58" s="57">
        <f t="shared" si="0"/>
        <v>0</v>
      </c>
      <c r="G58" s="53"/>
    </row>
    <row r="59" spans="1:7" s="54" customFormat="1">
      <c r="A59" s="55" t="s">
        <v>116</v>
      </c>
      <c r="B59" s="55" t="s">
        <v>117</v>
      </c>
      <c r="C59" s="74" t="s">
        <v>8</v>
      </c>
      <c r="D59" s="55">
        <v>2.2999999999999998</v>
      </c>
      <c r="E59" s="153"/>
      <c r="F59" s="57">
        <f t="shared" si="0"/>
        <v>0</v>
      </c>
      <c r="G59" s="53"/>
    </row>
    <row r="60" spans="1:7" s="54" customFormat="1">
      <c r="A60" s="55" t="s">
        <v>118</v>
      </c>
      <c r="B60" s="55" t="s">
        <v>119</v>
      </c>
      <c r="C60" s="74" t="s">
        <v>8</v>
      </c>
      <c r="D60" s="55">
        <v>2.8</v>
      </c>
      <c r="E60" s="153"/>
      <c r="F60" s="57">
        <f t="shared" si="0"/>
        <v>0</v>
      </c>
      <c r="G60" s="53"/>
    </row>
    <row r="61" spans="1:7" s="54" customFormat="1">
      <c r="A61" s="55" t="s">
        <v>120</v>
      </c>
      <c r="B61" s="55" t="s">
        <v>121</v>
      </c>
      <c r="C61" s="74" t="s">
        <v>8</v>
      </c>
      <c r="D61" s="55">
        <v>0.72</v>
      </c>
      <c r="E61" s="153"/>
      <c r="F61" s="57">
        <f t="shared" si="0"/>
        <v>0</v>
      </c>
      <c r="G61" s="53"/>
    </row>
    <row r="62" spans="1:7" s="54" customFormat="1" ht="22.5">
      <c r="A62" s="55" t="s">
        <v>122</v>
      </c>
      <c r="B62" s="56" t="s">
        <v>123</v>
      </c>
      <c r="C62" s="74" t="s">
        <v>12</v>
      </c>
      <c r="D62" s="55">
        <v>0.06</v>
      </c>
      <c r="E62" s="153"/>
      <c r="F62" s="57">
        <f t="shared" si="0"/>
        <v>0</v>
      </c>
      <c r="G62" s="53"/>
    </row>
    <row r="63" spans="1:7" s="54" customFormat="1">
      <c r="A63" s="55" t="s">
        <v>11</v>
      </c>
      <c r="B63" s="55" t="s">
        <v>39</v>
      </c>
      <c r="C63" s="74" t="s">
        <v>12</v>
      </c>
      <c r="D63" s="55">
        <v>2.77</v>
      </c>
      <c r="E63" s="153"/>
      <c r="F63" s="57">
        <f t="shared" si="0"/>
        <v>0</v>
      </c>
      <c r="G63" s="53"/>
    </row>
    <row r="64" spans="1:7" s="54" customFormat="1">
      <c r="A64" s="50"/>
      <c r="B64" s="50"/>
      <c r="C64" s="73"/>
      <c r="D64" s="50"/>
      <c r="E64" s="39"/>
      <c r="F64" s="58"/>
      <c r="G64" s="53"/>
    </row>
    <row r="65" spans="1:7" s="54" customFormat="1">
      <c r="A65" s="51"/>
      <c r="B65" s="51" t="s">
        <v>14</v>
      </c>
      <c r="C65" s="75"/>
      <c r="D65" s="51"/>
      <c r="E65" s="150"/>
      <c r="F65" s="145">
        <f>SUM(F66:F73)</f>
        <v>0</v>
      </c>
      <c r="G65" s="53"/>
    </row>
    <row r="66" spans="1:7" s="54" customFormat="1" ht="22.5">
      <c r="A66" s="55" t="s">
        <v>124</v>
      </c>
      <c r="B66" s="56" t="s">
        <v>434</v>
      </c>
      <c r="C66" s="74" t="s">
        <v>8</v>
      </c>
      <c r="D66" s="55">
        <v>135.05000000000001</v>
      </c>
      <c r="E66" s="153"/>
      <c r="F66" s="57">
        <f t="shared" si="0"/>
        <v>0</v>
      </c>
      <c r="G66" s="53"/>
    </row>
    <row r="67" spans="1:7" s="54" customFormat="1">
      <c r="A67" s="55" t="s">
        <v>31</v>
      </c>
      <c r="B67" s="55" t="s">
        <v>125</v>
      </c>
      <c r="C67" s="74" t="s">
        <v>8</v>
      </c>
      <c r="D67" s="55">
        <v>2.2000000000000002</v>
      </c>
      <c r="E67" s="153"/>
      <c r="F67" s="57">
        <f t="shared" si="0"/>
        <v>0</v>
      </c>
      <c r="G67" s="53"/>
    </row>
    <row r="68" spans="1:7" ht="22.5">
      <c r="A68" s="55" t="s">
        <v>67</v>
      </c>
      <c r="B68" s="56" t="s">
        <v>126</v>
      </c>
      <c r="C68" s="74" t="s">
        <v>8</v>
      </c>
      <c r="D68" s="55">
        <v>6</v>
      </c>
      <c r="E68" s="153"/>
      <c r="F68" s="57">
        <f t="shared" si="0"/>
        <v>0</v>
      </c>
      <c r="G68" s="26"/>
    </row>
    <row r="69" spans="1:7" ht="22.5">
      <c r="A69" s="55" t="s">
        <v>68</v>
      </c>
      <c r="B69" s="56" t="s">
        <v>127</v>
      </c>
      <c r="C69" s="74" t="s">
        <v>8</v>
      </c>
      <c r="D69" s="55">
        <v>61.25</v>
      </c>
      <c r="E69" s="153"/>
      <c r="F69" s="57">
        <f t="shared" si="0"/>
        <v>0</v>
      </c>
      <c r="G69" s="26"/>
    </row>
    <row r="70" spans="1:7" s="54" customFormat="1" ht="22.5">
      <c r="A70" s="55" t="s">
        <v>128</v>
      </c>
      <c r="B70" s="56" t="s">
        <v>129</v>
      </c>
      <c r="C70" s="74" t="s">
        <v>8</v>
      </c>
      <c r="D70" s="55">
        <v>61.25</v>
      </c>
      <c r="E70" s="153"/>
      <c r="F70" s="57">
        <f t="shared" si="0"/>
        <v>0</v>
      </c>
      <c r="G70" s="53"/>
    </row>
    <row r="71" spans="1:7" s="54" customFormat="1" ht="22.5">
      <c r="A71" s="55" t="s">
        <v>69</v>
      </c>
      <c r="B71" s="56" t="s">
        <v>70</v>
      </c>
      <c r="C71" s="74" t="s">
        <v>8</v>
      </c>
      <c r="D71" s="55">
        <v>61.25</v>
      </c>
      <c r="E71" s="153"/>
      <c r="F71" s="57">
        <f t="shared" si="0"/>
        <v>0</v>
      </c>
      <c r="G71" s="53"/>
    </row>
    <row r="72" spans="1:7" s="54" customFormat="1">
      <c r="A72" s="55" t="s">
        <v>130</v>
      </c>
      <c r="B72" s="55" t="s">
        <v>131</v>
      </c>
      <c r="C72" s="74" t="s">
        <v>8</v>
      </c>
      <c r="D72" s="55">
        <v>61.25</v>
      </c>
      <c r="E72" s="153"/>
      <c r="F72" s="57">
        <f t="shared" si="0"/>
        <v>0</v>
      </c>
      <c r="G72" s="53"/>
    </row>
    <row r="73" spans="1:7" s="54" customFormat="1">
      <c r="A73" s="55" t="s">
        <v>11</v>
      </c>
      <c r="B73" s="55" t="s">
        <v>39</v>
      </c>
      <c r="C73" s="74" t="s">
        <v>12</v>
      </c>
      <c r="D73" s="55">
        <v>1.92</v>
      </c>
      <c r="E73" s="153"/>
      <c r="F73" s="57">
        <f t="shared" si="0"/>
        <v>0</v>
      </c>
      <c r="G73" s="53"/>
    </row>
    <row r="74" spans="1:7" s="54" customFormat="1">
      <c r="A74" s="50"/>
      <c r="B74" s="50"/>
      <c r="C74" s="73"/>
      <c r="D74" s="50"/>
      <c r="E74" s="39"/>
      <c r="F74" s="58"/>
      <c r="G74" s="53"/>
    </row>
    <row r="75" spans="1:7" s="54" customFormat="1">
      <c r="A75" s="51"/>
      <c r="B75" s="51" t="s">
        <v>15</v>
      </c>
      <c r="C75" s="75"/>
      <c r="D75" s="51"/>
      <c r="E75" s="150"/>
      <c r="F75" s="145">
        <f>SUM(F76:F77)</f>
        <v>0</v>
      </c>
      <c r="G75" s="53"/>
    </row>
    <row r="76" spans="1:7" s="54" customFormat="1">
      <c r="A76" s="55" t="s">
        <v>71</v>
      </c>
      <c r="B76" s="55" t="s">
        <v>72</v>
      </c>
      <c r="C76" s="74" t="s">
        <v>8</v>
      </c>
      <c r="D76" s="55">
        <v>2.2000000000000002</v>
      </c>
      <c r="E76" s="153"/>
      <c r="F76" s="57">
        <f t="shared" si="0"/>
        <v>0</v>
      </c>
      <c r="G76" s="53"/>
    </row>
    <row r="77" spans="1:7" s="54" customFormat="1">
      <c r="A77" s="55" t="s">
        <v>11</v>
      </c>
      <c r="B77" s="55" t="s">
        <v>39</v>
      </c>
      <c r="C77" s="74" t="s">
        <v>12</v>
      </c>
      <c r="D77" s="55">
        <v>0.12</v>
      </c>
      <c r="E77" s="153"/>
      <c r="F77" s="57">
        <f t="shared" si="0"/>
        <v>0</v>
      </c>
      <c r="G77" s="53"/>
    </row>
    <row r="78" spans="1:7" s="54" customFormat="1">
      <c r="A78" s="50"/>
      <c r="B78" s="50"/>
      <c r="C78" s="73"/>
      <c r="D78" s="50"/>
      <c r="E78" s="39"/>
      <c r="F78" s="58"/>
      <c r="G78" s="53"/>
    </row>
    <row r="79" spans="1:7" s="54" customFormat="1">
      <c r="A79" s="51"/>
      <c r="B79" s="51" t="s">
        <v>16</v>
      </c>
      <c r="C79" s="75"/>
      <c r="D79" s="51"/>
      <c r="E79" s="150"/>
      <c r="F79" s="145">
        <f>SUM(F80:F83)</f>
        <v>0</v>
      </c>
      <c r="G79" s="53"/>
    </row>
    <row r="80" spans="1:7" s="54" customFormat="1">
      <c r="A80" s="55" t="s">
        <v>132</v>
      </c>
      <c r="B80" s="55" t="s">
        <v>133</v>
      </c>
      <c r="C80" s="74" t="s">
        <v>8</v>
      </c>
      <c r="D80" s="55">
        <v>119.2</v>
      </c>
      <c r="E80" s="153"/>
      <c r="F80" s="57">
        <f t="shared" si="0"/>
        <v>0</v>
      </c>
      <c r="G80" s="53"/>
    </row>
    <row r="81" spans="1:7" s="54" customFormat="1">
      <c r="A81" s="55" t="s">
        <v>134</v>
      </c>
      <c r="B81" s="55" t="s">
        <v>135</v>
      </c>
      <c r="C81" s="74" t="s">
        <v>8</v>
      </c>
      <c r="D81" s="55">
        <v>119.2</v>
      </c>
      <c r="E81" s="153"/>
      <c r="F81" s="57">
        <f t="shared" si="0"/>
        <v>0</v>
      </c>
      <c r="G81" s="53"/>
    </row>
    <row r="82" spans="1:7" s="54" customFormat="1" ht="22.5">
      <c r="A82" s="55" t="s">
        <v>136</v>
      </c>
      <c r="B82" s="56" t="s">
        <v>137</v>
      </c>
      <c r="C82" s="74" t="s">
        <v>8</v>
      </c>
      <c r="D82" s="55">
        <v>119.2</v>
      </c>
      <c r="E82" s="153"/>
      <c r="F82" s="57">
        <f t="shared" si="0"/>
        <v>0</v>
      </c>
      <c r="G82" s="53"/>
    </row>
    <row r="83" spans="1:7" s="54" customFormat="1">
      <c r="A83" s="55" t="s">
        <v>11</v>
      </c>
      <c r="B83" s="55" t="s">
        <v>39</v>
      </c>
      <c r="C83" s="74" t="s">
        <v>12</v>
      </c>
      <c r="D83" s="55">
        <v>0.64</v>
      </c>
      <c r="E83" s="153"/>
      <c r="F83" s="57">
        <f t="shared" si="0"/>
        <v>0</v>
      </c>
      <c r="G83" s="53"/>
    </row>
    <row r="84" spans="1:7" s="54" customFormat="1">
      <c r="A84" s="50"/>
      <c r="B84" s="50"/>
      <c r="C84" s="73"/>
      <c r="D84" s="50"/>
      <c r="E84" s="39"/>
      <c r="F84" s="58"/>
      <c r="G84" s="53"/>
    </row>
    <row r="85" spans="1:7" s="54" customFormat="1">
      <c r="A85" s="51"/>
      <c r="B85" s="51" t="s">
        <v>73</v>
      </c>
      <c r="C85" s="75"/>
      <c r="D85" s="51"/>
      <c r="E85" s="150"/>
      <c r="F85" s="145">
        <f>SUM(F86:F90)</f>
        <v>0</v>
      </c>
      <c r="G85" s="53"/>
    </row>
    <row r="86" spans="1:7" s="54" customFormat="1">
      <c r="A86" s="55" t="s">
        <v>138</v>
      </c>
      <c r="B86" s="55" t="s">
        <v>139</v>
      </c>
      <c r="C86" s="74" t="s">
        <v>10</v>
      </c>
      <c r="D86" s="55">
        <v>1</v>
      </c>
      <c r="E86" s="153"/>
      <c r="F86" s="57">
        <f t="shared" si="0"/>
        <v>0</v>
      </c>
      <c r="G86" s="53"/>
    </row>
    <row r="87" spans="1:7" s="54" customFormat="1">
      <c r="A87" s="55" t="s">
        <v>74</v>
      </c>
      <c r="B87" s="55" t="s">
        <v>140</v>
      </c>
      <c r="C87" s="74" t="s">
        <v>10</v>
      </c>
      <c r="D87" s="55">
        <v>2</v>
      </c>
      <c r="E87" s="153"/>
      <c r="F87" s="57">
        <f t="shared" si="0"/>
        <v>0</v>
      </c>
      <c r="G87" s="53"/>
    </row>
    <row r="88" spans="1:7" ht="22.5">
      <c r="A88" s="55" t="s">
        <v>141</v>
      </c>
      <c r="B88" s="56" t="s">
        <v>142</v>
      </c>
      <c r="C88" s="74" t="s">
        <v>10</v>
      </c>
      <c r="D88" s="55">
        <v>2</v>
      </c>
      <c r="E88" s="153"/>
      <c r="F88" s="57">
        <f t="shared" si="0"/>
        <v>0</v>
      </c>
      <c r="G88" s="26"/>
    </row>
    <row r="89" spans="1:7" ht="22.5">
      <c r="A89" s="55" t="s">
        <v>75</v>
      </c>
      <c r="B89" s="56" t="s">
        <v>76</v>
      </c>
      <c r="C89" s="74" t="s">
        <v>10</v>
      </c>
      <c r="D89" s="55">
        <v>1</v>
      </c>
      <c r="E89" s="153"/>
      <c r="F89" s="57">
        <f t="shared" si="0"/>
        <v>0</v>
      </c>
      <c r="G89" s="26"/>
    </row>
    <row r="90" spans="1:7">
      <c r="A90" s="55" t="s">
        <v>11</v>
      </c>
      <c r="B90" s="55" t="s">
        <v>39</v>
      </c>
      <c r="C90" s="74" t="s">
        <v>12</v>
      </c>
      <c r="D90" s="55">
        <v>0.16</v>
      </c>
      <c r="E90" s="153"/>
      <c r="F90" s="57">
        <f t="shared" si="0"/>
        <v>0</v>
      </c>
      <c r="G90" s="26"/>
    </row>
    <row r="91" spans="1:7">
      <c r="A91" s="50"/>
      <c r="B91" s="50"/>
      <c r="C91" s="73"/>
      <c r="D91" s="50"/>
      <c r="E91" s="39"/>
      <c r="F91" s="58"/>
      <c r="G91" s="26"/>
    </row>
    <row r="92" spans="1:7" s="54" customFormat="1" ht="12.75" customHeight="1">
      <c r="A92" s="51"/>
      <c r="B92" s="51" t="s">
        <v>32</v>
      </c>
      <c r="C92" s="75"/>
      <c r="D92" s="51"/>
      <c r="E92" s="150"/>
      <c r="F92" s="145">
        <f>SUM(F93:F93)</f>
        <v>0</v>
      </c>
      <c r="G92" s="53"/>
    </row>
    <row r="93" spans="1:7">
      <c r="A93" s="55" t="s">
        <v>77</v>
      </c>
      <c r="B93" s="55" t="s">
        <v>78</v>
      </c>
      <c r="C93" s="74" t="s">
        <v>8</v>
      </c>
      <c r="D93" s="55">
        <v>119.2</v>
      </c>
      <c r="E93" s="153"/>
      <c r="F93" s="57">
        <f t="shared" si="0"/>
        <v>0</v>
      </c>
      <c r="G93" s="26"/>
    </row>
    <row r="94" spans="1:7">
      <c r="A94" s="50"/>
      <c r="B94" s="50"/>
      <c r="C94" s="73"/>
      <c r="D94" s="50"/>
      <c r="E94" s="39"/>
      <c r="F94" s="58"/>
      <c r="G94" s="26"/>
    </row>
    <row r="95" spans="1:7" s="54" customFormat="1">
      <c r="A95" s="51"/>
      <c r="B95" s="51" t="s">
        <v>44</v>
      </c>
      <c r="C95" s="75"/>
      <c r="D95" s="51"/>
      <c r="E95" s="150"/>
      <c r="F95" s="145">
        <f>SUM(F96:F112)</f>
        <v>0</v>
      </c>
      <c r="G95" s="53"/>
    </row>
    <row r="96" spans="1:7">
      <c r="A96" s="55" t="s">
        <v>45</v>
      </c>
      <c r="B96" s="55" t="s">
        <v>46</v>
      </c>
      <c r="C96" s="74" t="s">
        <v>9</v>
      </c>
      <c r="D96" s="55">
        <v>2.1</v>
      </c>
      <c r="E96" s="153"/>
      <c r="F96" s="57">
        <f t="shared" si="0"/>
        <v>0</v>
      </c>
      <c r="G96" s="26"/>
    </row>
    <row r="97" spans="1:7" s="54" customFormat="1">
      <c r="A97" s="55" t="s">
        <v>143</v>
      </c>
      <c r="B97" s="55" t="s">
        <v>144</v>
      </c>
      <c r="C97" s="74" t="s">
        <v>8</v>
      </c>
      <c r="D97" s="55">
        <v>3.8</v>
      </c>
      <c r="E97" s="153"/>
      <c r="F97" s="57">
        <f t="shared" si="0"/>
        <v>0</v>
      </c>
      <c r="G97" s="53"/>
    </row>
    <row r="98" spans="1:7" s="54" customFormat="1">
      <c r="A98" s="55" t="s">
        <v>145</v>
      </c>
      <c r="B98" s="55" t="s">
        <v>146</v>
      </c>
      <c r="C98" s="74" t="s">
        <v>10</v>
      </c>
      <c r="D98" s="55">
        <v>2</v>
      </c>
      <c r="E98" s="153"/>
      <c r="F98" s="57">
        <f t="shared" si="0"/>
        <v>0</v>
      </c>
      <c r="G98" s="53"/>
    </row>
    <row r="99" spans="1:7" s="54" customFormat="1" ht="22.5">
      <c r="A99" s="55" t="s">
        <v>147</v>
      </c>
      <c r="B99" s="56" t="s">
        <v>148</v>
      </c>
      <c r="C99" s="74" t="s">
        <v>8</v>
      </c>
      <c r="D99" s="55">
        <v>0.81</v>
      </c>
      <c r="E99" s="153"/>
      <c r="F99" s="57">
        <f t="shared" si="0"/>
        <v>0</v>
      </c>
      <c r="G99" s="53"/>
    </row>
    <row r="100" spans="1:7" s="54" customFormat="1" ht="22.5">
      <c r="A100" s="55" t="s">
        <v>79</v>
      </c>
      <c r="B100" s="56" t="s">
        <v>149</v>
      </c>
      <c r="C100" s="74" t="s">
        <v>8</v>
      </c>
      <c r="D100" s="55">
        <v>1.08</v>
      </c>
      <c r="E100" s="153"/>
      <c r="F100" s="57">
        <f t="shared" si="0"/>
        <v>0</v>
      </c>
      <c r="G100" s="53"/>
    </row>
    <row r="101" spans="1:7" s="54" customFormat="1">
      <c r="A101" s="55" t="s">
        <v>150</v>
      </c>
      <c r="B101" s="55" t="s">
        <v>151</v>
      </c>
      <c r="C101" s="74" t="s">
        <v>8</v>
      </c>
      <c r="D101" s="55">
        <v>3.4</v>
      </c>
      <c r="E101" s="153"/>
      <c r="F101" s="57">
        <f t="shared" si="0"/>
        <v>0</v>
      </c>
      <c r="G101" s="53"/>
    </row>
    <row r="102" spans="1:7" ht="22.5">
      <c r="A102" s="55" t="s">
        <v>152</v>
      </c>
      <c r="B102" s="56" t="s">
        <v>153</v>
      </c>
      <c r="C102" s="74" t="s">
        <v>10</v>
      </c>
      <c r="D102" s="55">
        <v>6</v>
      </c>
      <c r="E102" s="153"/>
      <c r="F102" s="57">
        <f t="shared" si="0"/>
        <v>0</v>
      </c>
      <c r="G102" s="26"/>
    </row>
    <row r="103" spans="1:7" ht="22.5">
      <c r="A103" s="55" t="s">
        <v>154</v>
      </c>
      <c r="B103" s="56" t="s">
        <v>155</v>
      </c>
      <c r="C103" s="74" t="s">
        <v>13</v>
      </c>
      <c r="D103" s="55">
        <v>0.54</v>
      </c>
      <c r="E103" s="153"/>
      <c r="F103" s="57">
        <f t="shared" si="0"/>
        <v>0</v>
      </c>
      <c r="G103" s="26"/>
    </row>
    <row r="104" spans="1:7" ht="22.5">
      <c r="A104" s="55" t="s">
        <v>156</v>
      </c>
      <c r="B104" s="56" t="s">
        <v>157</v>
      </c>
      <c r="C104" s="74" t="s">
        <v>8</v>
      </c>
      <c r="D104" s="55">
        <v>1.4</v>
      </c>
      <c r="E104" s="153"/>
      <c r="F104" s="57">
        <f t="shared" si="0"/>
        <v>0</v>
      </c>
      <c r="G104" s="26"/>
    </row>
    <row r="105" spans="1:7" ht="22.5">
      <c r="A105" s="55" t="s">
        <v>158</v>
      </c>
      <c r="B105" s="56" t="s">
        <v>159</v>
      </c>
      <c r="C105" s="74" t="s">
        <v>13</v>
      </c>
      <c r="D105" s="55">
        <v>0.8</v>
      </c>
      <c r="E105" s="153"/>
      <c r="F105" s="57">
        <f t="shared" si="0"/>
        <v>0</v>
      </c>
      <c r="G105" s="26"/>
    </row>
    <row r="106" spans="1:7" s="54" customFormat="1">
      <c r="A106" s="55" t="s">
        <v>160</v>
      </c>
      <c r="B106" s="55" t="s">
        <v>161</v>
      </c>
      <c r="C106" s="74" t="s">
        <v>13</v>
      </c>
      <c r="D106" s="55">
        <v>0.22</v>
      </c>
      <c r="E106" s="153"/>
      <c r="F106" s="57">
        <f t="shared" si="0"/>
        <v>0</v>
      </c>
      <c r="G106" s="53"/>
    </row>
    <row r="107" spans="1:7">
      <c r="A107" s="55" t="s">
        <v>47</v>
      </c>
      <c r="B107" s="55" t="s">
        <v>48</v>
      </c>
      <c r="C107" s="74" t="s">
        <v>12</v>
      </c>
      <c r="D107" s="55">
        <v>3.8</v>
      </c>
      <c r="E107" s="153"/>
      <c r="F107" s="57">
        <f t="shared" si="0"/>
        <v>0</v>
      </c>
      <c r="G107" s="26"/>
    </row>
    <row r="108" spans="1:7" s="54" customFormat="1">
      <c r="A108" s="55" t="s">
        <v>49</v>
      </c>
      <c r="B108" s="55" t="s">
        <v>50</v>
      </c>
      <c r="C108" s="74" t="s">
        <v>12</v>
      </c>
      <c r="D108" s="55">
        <v>34.200000000000003</v>
      </c>
      <c r="E108" s="153"/>
      <c r="F108" s="57">
        <f t="shared" si="0"/>
        <v>0</v>
      </c>
      <c r="G108" s="53"/>
    </row>
    <row r="109" spans="1:7" s="54" customFormat="1">
      <c r="A109" s="55" t="s">
        <v>51</v>
      </c>
      <c r="B109" s="55" t="s">
        <v>52</v>
      </c>
      <c r="C109" s="74" t="s">
        <v>12</v>
      </c>
      <c r="D109" s="55">
        <v>3.8</v>
      </c>
      <c r="E109" s="153"/>
      <c r="F109" s="57">
        <f t="shared" si="0"/>
        <v>0</v>
      </c>
      <c r="G109" s="53"/>
    </row>
    <row r="110" spans="1:7" s="54" customFormat="1">
      <c r="A110" s="55" t="s">
        <v>80</v>
      </c>
      <c r="B110" s="55" t="s">
        <v>81</v>
      </c>
      <c r="C110" s="74" t="s">
        <v>12</v>
      </c>
      <c r="D110" s="55">
        <v>7.6</v>
      </c>
      <c r="E110" s="153"/>
      <c r="F110" s="57">
        <f t="shared" si="0"/>
        <v>0</v>
      </c>
      <c r="G110" s="53"/>
    </row>
    <row r="111" spans="1:7" s="54" customFormat="1" ht="22.5">
      <c r="A111" s="55" t="s">
        <v>162</v>
      </c>
      <c r="B111" s="56" t="s">
        <v>163</v>
      </c>
      <c r="C111" s="74" t="s">
        <v>10</v>
      </c>
      <c r="D111" s="55">
        <v>5</v>
      </c>
      <c r="E111" s="153"/>
      <c r="F111" s="57">
        <f t="shared" si="0"/>
        <v>0</v>
      </c>
      <c r="G111" s="53"/>
    </row>
    <row r="112" spans="1:7">
      <c r="A112" s="55" t="s">
        <v>53</v>
      </c>
      <c r="B112" s="55" t="s">
        <v>82</v>
      </c>
      <c r="C112" s="74" t="s">
        <v>12</v>
      </c>
      <c r="D112" s="55">
        <v>3.8</v>
      </c>
      <c r="E112" s="153"/>
      <c r="F112" s="57">
        <f t="shared" si="0"/>
        <v>0</v>
      </c>
      <c r="G112" s="26"/>
    </row>
    <row r="113" spans="1:7">
      <c r="A113" s="50"/>
      <c r="B113" s="50"/>
      <c r="C113" s="73"/>
      <c r="D113" s="50"/>
      <c r="E113" s="39"/>
      <c r="F113" s="58"/>
      <c r="G113" s="26"/>
    </row>
    <row r="114" spans="1:7" s="54" customFormat="1">
      <c r="A114" s="51"/>
      <c r="B114" s="51" t="s">
        <v>36</v>
      </c>
      <c r="C114" s="75"/>
      <c r="D114" s="51"/>
      <c r="E114" s="150"/>
      <c r="F114" s="145">
        <f>SUM(F115:F115)</f>
        <v>0</v>
      </c>
      <c r="G114" s="53"/>
    </row>
    <row r="115" spans="1:7" s="54" customFormat="1" ht="22.5">
      <c r="A115" s="55" t="s">
        <v>164</v>
      </c>
      <c r="B115" s="56" t="s">
        <v>165</v>
      </c>
      <c r="C115" s="74" t="s">
        <v>8</v>
      </c>
      <c r="D115" s="55">
        <v>38.200000000000003</v>
      </c>
      <c r="E115" s="153"/>
      <c r="F115" s="57">
        <f t="shared" si="0"/>
        <v>0</v>
      </c>
      <c r="G115" s="53"/>
    </row>
    <row r="116" spans="1:7" s="54" customFormat="1">
      <c r="A116" s="50"/>
      <c r="B116" s="50"/>
      <c r="C116" s="73"/>
      <c r="D116" s="50"/>
      <c r="E116" s="39"/>
      <c r="F116" s="58"/>
      <c r="G116" s="53"/>
    </row>
    <row r="117" spans="1:7" s="54" customFormat="1">
      <c r="A117" s="51"/>
      <c r="B117" s="51" t="s">
        <v>166</v>
      </c>
      <c r="C117" s="75"/>
      <c r="D117" s="51"/>
      <c r="E117" s="150"/>
      <c r="F117" s="145">
        <f>SUM(F118:F119)</f>
        <v>0</v>
      </c>
      <c r="G117" s="53"/>
    </row>
    <row r="118" spans="1:7" s="54" customFormat="1" ht="22.5">
      <c r="A118" s="55" t="s">
        <v>167</v>
      </c>
      <c r="B118" s="56" t="s">
        <v>168</v>
      </c>
      <c r="C118" s="74" t="s">
        <v>8</v>
      </c>
      <c r="D118" s="55">
        <v>2.4</v>
      </c>
      <c r="E118" s="153"/>
      <c r="F118" s="57">
        <f t="shared" si="0"/>
        <v>0</v>
      </c>
      <c r="G118" s="53"/>
    </row>
    <row r="119" spans="1:7" s="54" customFormat="1">
      <c r="A119" s="55" t="s">
        <v>169</v>
      </c>
      <c r="B119" s="55" t="s">
        <v>170</v>
      </c>
      <c r="C119" s="74" t="s">
        <v>8</v>
      </c>
      <c r="D119" s="55">
        <v>2.4</v>
      </c>
      <c r="E119" s="153"/>
      <c r="F119" s="57">
        <f t="shared" si="0"/>
        <v>0</v>
      </c>
      <c r="G119" s="53"/>
    </row>
    <row r="120" spans="1:7" s="54" customFormat="1">
      <c r="A120" s="50"/>
      <c r="B120" s="50"/>
      <c r="C120" s="73"/>
      <c r="D120" s="50"/>
      <c r="E120" s="39"/>
      <c r="F120" s="58"/>
      <c r="G120" s="53"/>
    </row>
    <row r="121" spans="1:7" s="54" customFormat="1">
      <c r="A121" s="51"/>
      <c r="B121" s="51" t="s">
        <v>25</v>
      </c>
      <c r="C121" s="75"/>
      <c r="D121" s="51"/>
      <c r="E121" s="150"/>
      <c r="F121" s="145">
        <f>SUM(F122:F130)</f>
        <v>0</v>
      </c>
      <c r="G121" s="53"/>
    </row>
    <row r="122" spans="1:7" s="54" customFormat="1" ht="22.5">
      <c r="A122" s="55" t="s">
        <v>245</v>
      </c>
      <c r="B122" s="56" t="s">
        <v>246</v>
      </c>
      <c r="C122" s="74" t="s">
        <v>10</v>
      </c>
      <c r="D122" s="55">
        <v>8</v>
      </c>
      <c r="E122" s="153"/>
      <c r="F122" s="57">
        <f t="shared" ref="F122:F141" si="1">D122*E122</f>
        <v>0</v>
      </c>
      <c r="G122" s="53"/>
    </row>
    <row r="123" spans="1:7" s="54" customFormat="1" ht="22.5">
      <c r="A123" s="55" t="s">
        <v>247</v>
      </c>
      <c r="B123" s="56" t="s">
        <v>248</v>
      </c>
      <c r="C123" s="74" t="s">
        <v>10</v>
      </c>
      <c r="D123" s="55">
        <v>4</v>
      </c>
      <c r="E123" s="153"/>
      <c r="F123" s="57">
        <f t="shared" si="1"/>
        <v>0</v>
      </c>
      <c r="G123" s="53"/>
    </row>
    <row r="124" spans="1:7" s="54" customFormat="1" ht="22.5">
      <c r="A124" s="55" t="s">
        <v>249</v>
      </c>
      <c r="B124" s="56" t="s">
        <v>250</v>
      </c>
      <c r="C124" s="74" t="s">
        <v>10</v>
      </c>
      <c r="D124" s="55">
        <v>4</v>
      </c>
      <c r="E124" s="153"/>
      <c r="F124" s="57">
        <f t="shared" si="1"/>
        <v>0</v>
      </c>
      <c r="G124" s="53"/>
    </row>
    <row r="125" spans="1:7" s="54" customFormat="1" ht="22.5">
      <c r="A125" s="55" t="s">
        <v>251</v>
      </c>
      <c r="B125" s="56" t="s">
        <v>435</v>
      </c>
      <c r="C125" s="74" t="s">
        <v>8</v>
      </c>
      <c r="D125" s="55">
        <v>44.45</v>
      </c>
      <c r="E125" s="153"/>
      <c r="F125" s="57">
        <f t="shared" si="1"/>
        <v>0</v>
      </c>
      <c r="G125" s="53"/>
    </row>
    <row r="126" spans="1:7" s="54" customFormat="1" ht="22.5">
      <c r="A126" s="55" t="s">
        <v>252</v>
      </c>
      <c r="B126" s="56" t="s">
        <v>436</v>
      </c>
      <c r="C126" s="74" t="s">
        <v>8</v>
      </c>
      <c r="D126" s="55">
        <v>56.2</v>
      </c>
      <c r="E126" s="153"/>
      <c r="F126" s="57">
        <f t="shared" si="1"/>
        <v>0</v>
      </c>
      <c r="G126" s="53"/>
    </row>
    <row r="127" spans="1:7" s="54" customFormat="1" ht="22.5">
      <c r="A127" s="55" t="s">
        <v>253</v>
      </c>
      <c r="B127" s="56" t="s">
        <v>437</v>
      </c>
      <c r="C127" s="74" t="s">
        <v>8</v>
      </c>
      <c r="D127" s="55">
        <v>17.5</v>
      </c>
      <c r="E127" s="153"/>
      <c r="F127" s="57">
        <f t="shared" si="1"/>
        <v>0</v>
      </c>
      <c r="G127" s="53"/>
    </row>
    <row r="128" spans="1:7" s="54" customFormat="1" ht="22.5">
      <c r="A128" s="55" t="s">
        <v>254</v>
      </c>
      <c r="B128" s="56" t="s">
        <v>438</v>
      </c>
      <c r="C128" s="74" t="s">
        <v>8</v>
      </c>
      <c r="D128" s="55">
        <v>27.57</v>
      </c>
      <c r="E128" s="153"/>
      <c r="F128" s="57">
        <f t="shared" si="1"/>
        <v>0</v>
      </c>
      <c r="G128" s="53"/>
    </row>
    <row r="129" spans="1:7" s="54" customFormat="1" ht="22.5">
      <c r="A129" s="55" t="s">
        <v>255</v>
      </c>
      <c r="B129" s="56" t="s">
        <v>439</v>
      </c>
      <c r="C129" s="74" t="s">
        <v>8</v>
      </c>
      <c r="D129" s="55">
        <v>12</v>
      </c>
      <c r="E129" s="153"/>
      <c r="F129" s="57">
        <f t="shared" si="1"/>
        <v>0</v>
      </c>
      <c r="G129" s="53"/>
    </row>
    <row r="130" spans="1:7" s="54" customFormat="1">
      <c r="A130" s="55" t="s">
        <v>256</v>
      </c>
      <c r="B130" s="55" t="s">
        <v>257</v>
      </c>
      <c r="C130" s="74" t="s">
        <v>12</v>
      </c>
      <c r="D130" s="55">
        <v>5.62</v>
      </c>
      <c r="E130" s="153"/>
      <c r="F130" s="57">
        <f t="shared" si="1"/>
        <v>0</v>
      </c>
      <c r="G130" s="53"/>
    </row>
    <row r="131" spans="1:7" s="54" customFormat="1">
      <c r="A131" s="50"/>
      <c r="B131" s="50"/>
      <c r="C131" s="73"/>
      <c r="D131" s="50"/>
      <c r="E131" s="39"/>
      <c r="F131" s="58"/>
      <c r="G131" s="53"/>
    </row>
    <row r="132" spans="1:7" s="54" customFormat="1">
      <c r="A132" s="51"/>
      <c r="B132" s="51" t="s">
        <v>258</v>
      </c>
      <c r="C132" s="75"/>
      <c r="D132" s="51"/>
      <c r="E132" s="150"/>
      <c r="F132" s="145">
        <f>SUM(F133:F134)</f>
        <v>0</v>
      </c>
      <c r="G132" s="53"/>
    </row>
    <row r="133" spans="1:7" s="54" customFormat="1" ht="22.5">
      <c r="A133" s="55" t="s">
        <v>259</v>
      </c>
      <c r="B133" s="56" t="s">
        <v>260</v>
      </c>
      <c r="C133" s="74" t="s">
        <v>9</v>
      </c>
      <c r="D133" s="55">
        <v>1.5</v>
      </c>
      <c r="E133" s="153"/>
      <c r="F133" s="57">
        <f t="shared" si="1"/>
        <v>0</v>
      </c>
      <c r="G133" s="53"/>
    </row>
    <row r="134" spans="1:7" s="54" customFormat="1" ht="22.5">
      <c r="A134" s="55" t="s">
        <v>261</v>
      </c>
      <c r="B134" s="56" t="s">
        <v>262</v>
      </c>
      <c r="C134" s="74" t="s">
        <v>10</v>
      </c>
      <c r="D134" s="55">
        <v>5</v>
      </c>
      <c r="E134" s="153"/>
      <c r="F134" s="57">
        <f t="shared" si="1"/>
        <v>0</v>
      </c>
      <c r="G134" s="53"/>
    </row>
    <row r="135" spans="1:7" s="54" customFormat="1">
      <c r="A135" s="50"/>
      <c r="B135" s="50"/>
      <c r="C135" s="73"/>
      <c r="D135" s="50"/>
      <c r="E135" s="39"/>
      <c r="F135" s="58"/>
      <c r="G135" s="53"/>
    </row>
    <row r="136" spans="1:7" s="54" customFormat="1">
      <c r="A136" s="51"/>
      <c r="B136" s="51" t="s">
        <v>17</v>
      </c>
      <c r="C136" s="75"/>
      <c r="D136" s="51"/>
      <c r="E136" s="150"/>
      <c r="F136" s="145">
        <f>SUM(F137:F144)</f>
        <v>0</v>
      </c>
      <c r="G136" s="53"/>
    </row>
    <row r="137" spans="1:7" s="54" customFormat="1">
      <c r="A137" s="55" t="s">
        <v>87</v>
      </c>
      <c r="B137" s="55" t="s">
        <v>263</v>
      </c>
      <c r="C137" s="74" t="s">
        <v>10</v>
      </c>
      <c r="D137" s="55">
        <v>11</v>
      </c>
      <c r="E137" s="153"/>
      <c r="F137" s="57">
        <f t="shared" si="1"/>
        <v>0</v>
      </c>
      <c r="G137" s="53"/>
    </row>
    <row r="138" spans="1:7" s="54" customFormat="1" ht="22.5">
      <c r="A138" s="55" t="s">
        <v>87</v>
      </c>
      <c r="B138" s="56" t="s">
        <v>264</v>
      </c>
      <c r="C138" s="74" t="s">
        <v>10</v>
      </c>
      <c r="D138" s="55">
        <v>1</v>
      </c>
      <c r="E138" s="153"/>
      <c r="F138" s="57">
        <f t="shared" si="1"/>
        <v>0</v>
      </c>
      <c r="G138" s="53"/>
    </row>
    <row r="139" spans="1:7" s="54" customFormat="1" ht="22.5">
      <c r="A139" s="55" t="s">
        <v>265</v>
      </c>
      <c r="B139" s="56" t="s">
        <v>266</v>
      </c>
      <c r="C139" s="74" t="s">
        <v>10</v>
      </c>
      <c r="D139" s="55">
        <v>4</v>
      </c>
      <c r="E139" s="153"/>
      <c r="F139" s="57">
        <f t="shared" si="1"/>
        <v>0</v>
      </c>
      <c r="G139" s="53"/>
    </row>
    <row r="140" spans="1:7" s="54" customFormat="1" ht="24.75" customHeight="1">
      <c r="A140" s="55" t="s">
        <v>54</v>
      </c>
      <c r="B140" s="56" t="s">
        <v>267</v>
      </c>
      <c r="C140" s="74" t="s">
        <v>10</v>
      </c>
      <c r="D140" s="55">
        <v>4</v>
      </c>
      <c r="E140" s="153"/>
      <c r="F140" s="57">
        <f t="shared" si="1"/>
        <v>0</v>
      </c>
      <c r="G140" s="53"/>
    </row>
    <row r="141" spans="1:7" s="54" customFormat="1" ht="22.5">
      <c r="A141" s="55" t="s">
        <v>268</v>
      </c>
      <c r="B141" s="56" t="s">
        <v>269</v>
      </c>
      <c r="C141" s="74" t="s">
        <v>10</v>
      </c>
      <c r="D141" s="55">
        <v>1</v>
      </c>
      <c r="E141" s="153"/>
      <c r="F141" s="57">
        <f t="shared" si="1"/>
        <v>0</v>
      </c>
      <c r="G141" s="53"/>
    </row>
    <row r="142" spans="1:7" s="54" customFormat="1" ht="22.5">
      <c r="A142" s="55" t="s">
        <v>270</v>
      </c>
      <c r="B142" s="56" t="s">
        <v>271</v>
      </c>
      <c r="C142" s="74" t="s">
        <v>10</v>
      </c>
      <c r="D142" s="55">
        <v>1</v>
      </c>
      <c r="E142" s="153"/>
      <c r="F142" s="57">
        <f t="shared" ref="F142:F178" si="2">D142*E142</f>
        <v>0</v>
      </c>
      <c r="G142" s="53"/>
    </row>
    <row r="143" spans="1:7" s="54" customFormat="1">
      <c r="A143" s="55" t="s">
        <v>55</v>
      </c>
      <c r="B143" s="55" t="s">
        <v>88</v>
      </c>
      <c r="C143" s="74" t="s">
        <v>10</v>
      </c>
      <c r="D143" s="55">
        <v>6</v>
      </c>
      <c r="E143" s="153"/>
      <c r="F143" s="57">
        <f t="shared" si="2"/>
        <v>0</v>
      </c>
      <c r="G143" s="53"/>
    </row>
    <row r="144" spans="1:7" s="54" customFormat="1">
      <c r="A144" s="55" t="s">
        <v>272</v>
      </c>
      <c r="B144" s="55" t="s">
        <v>273</v>
      </c>
      <c r="C144" s="74" t="s">
        <v>10</v>
      </c>
      <c r="D144" s="55">
        <v>5</v>
      </c>
      <c r="E144" s="153"/>
      <c r="F144" s="57">
        <f t="shared" si="2"/>
        <v>0</v>
      </c>
      <c r="G144" s="53"/>
    </row>
    <row r="145" spans="1:7" s="54" customFormat="1">
      <c r="A145" s="50"/>
      <c r="B145" s="50"/>
      <c r="C145" s="73"/>
      <c r="D145" s="50"/>
      <c r="E145" s="39"/>
      <c r="F145" s="58"/>
      <c r="G145" s="53"/>
    </row>
    <row r="146" spans="1:7" s="54" customFormat="1">
      <c r="A146" s="51"/>
      <c r="B146" s="51" t="s">
        <v>89</v>
      </c>
      <c r="C146" s="75"/>
      <c r="D146" s="51"/>
      <c r="E146" s="150"/>
      <c r="F146" s="145">
        <f>SUM(F147:F150)</f>
        <v>0</v>
      </c>
      <c r="G146" s="53"/>
    </row>
    <row r="147" spans="1:7" ht="22.5">
      <c r="A147" s="55" t="s">
        <v>90</v>
      </c>
      <c r="B147" s="56" t="s">
        <v>274</v>
      </c>
      <c r="C147" s="74" t="s">
        <v>37</v>
      </c>
      <c r="D147" s="55">
        <v>370</v>
      </c>
      <c r="E147" s="153"/>
      <c r="F147" s="57">
        <f t="shared" si="2"/>
        <v>0</v>
      </c>
      <c r="G147" s="26"/>
    </row>
    <row r="148" spans="1:7" ht="22.5">
      <c r="A148" s="55" t="s">
        <v>91</v>
      </c>
      <c r="B148" s="56" t="s">
        <v>275</v>
      </c>
      <c r="C148" s="74" t="s">
        <v>10</v>
      </c>
      <c r="D148" s="55">
        <v>11</v>
      </c>
      <c r="E148" s="153"/>
      <c r="F148" s="57">
        <f t="shared" si="2"/>
        <v>0</v>
      </c>
      <c r="G148" s="26"/>
    </row>
    <row r="149" spans="1:7" s="54" customFormat="1" ht="22.5">
      <c r="A149" s="55" t="s">
        <v>92</v>
      </c>
      <c r="B149" s="56" t="s">
        <v>276</v>
      </c>
      <c r="C149" s="74" t="s">
        <v>10</v>
      </c>
      <c r="D149" s="55">
        <v>1</v>
      </c>
      <c r="E149" s="153"/>
      <c r="F149" s="57">
        <f t="shared" si="2"/>
        <v>0</v>
      </c>
      <c r="G149" s="53"/>
    </row>
    <row r="150" spans="1:7" s="54" customFormat="1" ht="22.5">
      <c r="A150" s="55" t="s">
        <v>277</v>
      </c>
      <c r="B150" s="56" t="s">
        <v>278</v>
      </c>
      <c r="C150" s="74" t="s">
        <v>10</v>
      </c>
      <c r="D150" s="55">
        <v>1</v>
      </c>
      <c r="E150" s="153"/>
      <c r="F150" s="57">
        <f t="shared" si="2"/>
        <v>0</v>
      </c>
      <c r="G150" s="53"/>
    </row>
    <row r="151" spans="1:7" s="54" customFormat="1">
      <c r="A151" s="50"/>
      <c r="B151" s="50"/>
      <c r="C151" s="73"/>
      <c r="D151" s="50"/>
      <c r="E151" s="39"/>
      <c r="F151" s="58"/>
      <c r="G151" s="53"/>
    </row>
    <row r="152" spans="1:7" s="54" customFormat="1">
      <c r="A152" s="51"/>
      <c r="B152" s="51" t="s">
        <v>40</v>
      </c>
      <c r="C152" s="75"/>
      <c r="D152" s="51"/>
      <c r="E152" s="150"/>
      <c r="F152" s="145">
        <f>SUM(F153:F153)</f>
        <v>0</v>
      </c>
      <c r="G152" s="53"/>
    </row>
    <row r="153" spans="1:7" s="54" customFormat="1" ht="22.5">
      <c r="A153" s="55" t="s">
        <v>56</v>
      </c>
      <c r="B153" s="56" t="s">
        <v>279</v>
      </c>
      <c r="C153" s="74" t="s">
        <v>10</v>
      </c>
      <c r="D153" s="55">
        <v>1</v>
      </c>
      <c r="E153" s="153"/>
      <c r="F153" s="57">
        <f t="shared" si="2"/>
        <v>0</v>
      </c>
      <c r="G153" s="53"/>
    </row>
    <row r="154" spans="1:7" s="54" customFormat="1">
      <c r="A154" s="50"/>
      <c r="B154" s="50"/>
      <c r="C154" s="73"/>
      <c r="D154" s="50"/>
      <c r="E154" s="39"/>
      <c r="F154" s="58"/>
      <c r="G154" s="53"/>
    </row>
    <row r="155" spans="1:7" s="54" customFormat="1">
      <c r="A155" s="51"/>
      <c r="B155" s="51" t="s">
        <v>57</v>
      </c>
      <c r="C155" s="75"/>
      <c r="D155" s="51"/>
      <c r="E155" s="150"/>
      <c r="F155" s="145">
        <f>SUM(F156:F160)</f>
        <v>0</v>
      </c>
      <c r="G155" s="53"/>
    </row>
    <row r="156" spans="1:7" s="54" customFormat="1">
      <c r="A156" s="55" t="s">
        <v>27</v>
      </c>
      <c r="B156" s="55" t="s">
        <v>93</v>
      </c>
      <c r="C156" s="74" t="s">
        <v>9</v>
      </c>
      <c r="D156" s="55">
        <v>39.700000000000003</v>
      </c>
      <c r="E156" s="153"/>
      <c r="F156" s="57">
        <f t="shared" si="2"/>
        <v>0</v>
      </c>
      <c r="G156" s="53"/>
    </row>
    <row r="157" spans="1:7" s="54" customFormat="1">
      <c r="A157" s="55" t="s">
        <v>26</v>
      </c>
      <c r="B157" s="55" t="s">
        <v>28</v>
      </c>
      <c r="C157" s="74" t="s">
        <v>8</v>
      </c>
      <c r="D157" s="55">
        <v>49</v>
      </c>
      <c r="E157" s="153"/>
      <c r="F157" s="57">
        <f t="shared" si="2"/>
        <v>0</v>
      </c>
      <c r="G157" s="53"/>
    </row>
    <row r="158" spans="1:7" s="54" customFormat="1">
      <c r="A158" s="55" t="s">
        <v>58</v>
      </c>
      <c r="B158" s="55" t="s">
        <v>41</v>
      </c>
      <c r="C158" s="74" t="s">
        <v>8</v>
      </c>
      <c r="D158" s="55">
        <v>52.97</v>
      </c>
      <c r="E158" s="153"/>
      <c r="F158" s="57">
        <f t="shared" si="2"/>
        <v>0</v>
      </c>
      <c r="G158" s="53"/>
    </row>
    <row r="159" spans="1:7" ht="22.5">
      <c r="A159" s="55" t="s">
        <v>59</v>
      </c>
      <c r="B159" s="56" t="s">
        <v>94</v>
      </c>
      <c r="C159" s="74" t="s">
        <v>8</v>
      </c>
      <c r="D159" s="55">
        <v>56.15</v>
      </c>
      <c r="E159" s="153"/>
      <c r="F159" s="57">
        <f t="shared" si="2"/>
        <v>0</v>
      </c>
      <c r="G159" s="26"/>
    </row>
    <row r="160" spans="1:7" s="54" customFormat="1">
      <c r="A160" s="55" t="s">
        <v>60</v>
      </c>
      <c r="B160" s="55" t="s">
        <v>61</v>
      </c>
      <c r="C160" s="74" t="s">
        <v>12</v>
      </c>
      <c r="D160" s="55">
        <v>1.46</v>
      </c>
      <c r="E160" s="153"/>
      <c r="F160" s="57">
        <f t="shared" si="2"/>
        <v>0</v>
      </c>
      <c r="G160" s="53"/>
    </row>
    <row r="161" spans="1:7" s="54" customFormat="1">
      <c r="A161" s="50"/>
      <c r="B161" s="50"/>
      <c r="C161" s="73"/>
      <c r="D161" s="50"/>
      <c r="E161" s="39"/>
      <c r="F161" s="58"/>
      <c r="G161" s="53"/>
    </row>
    <row r="162" spans="1:7" s="54" customFormat="1">
      <c r="A162" s="51"/>
      <c r="B162" s="51" t="s">
        <v>95</v>
      </c>
      <c r="C162" s="75"/>
      <c r="D162" s="51"/>
      <c r="E162" s="150"/>
      <c r="F162" s="145">
        <f>SUM(F163:F163)</f>
        <v>0</v>
      </c>
      <c r="G162" s="53"/>
    </row>
    <row r="163" spans="1:7">
      <c r="A163" s="55" t="s">
        <v>96</v>
      </c>
      <c r="B163" s="55" t="s">
        <v>280</v>
      </c>
      <c r="C163" s="74" t="s">
        <v>8</v>
      </c>
      <c r="D163" s="55">
        <v>70.2</v>
      </c>
      <c r="E163" s="153"/>
      <c r="F163" s="57">
        <f t="shared" si="2"/>
        <v>0</v>
      </c>
      <c r="G163" s="26"/>
    </row>
    <row r="164" spans="1:7" s="54" customFormat="1">
      <c r="A164" s="50"/>
      <c r="B164" s="50"/>
      <c r="C164" s="73"/>
      <c r="D164" s="50"/>
      <c r="E164" s="39"/>
      <c r="F164" s="58"/>
      <c r="G164" s="53"/>
    </row>
    <row r="165" spans="1:7" s="54" customFormat="1">
      <c r="A165" s="51"/>
      <c r="B165" s="51" t="s">
        <v>281</v>
      </c>
      <c r="C165" s="75"/>
      <c r="D165" s="51"/>
      <c r="E165" s="150"/>
      <c r="F165" s="145">
        <f>SUM(F166:F170)</f>
        <v>0</v>
      </c>
      <c r="G165" s="53"/>
    </row>
    <row r="166" spans="1:7" s="54" customFormat="1">
      <c r="A166" s="55" t="s">
        <v>282</v>
      </c>
      <c r="B166" s="55" t="s">
        <v>283</v>
      </c>
      <c r="C166" s="74" t="s">
        <v>8</v>
      </c>
      <c r="D166" s="55">
        <v>71.849999999999994</v>
      </c>
      <c r="E166" s="153"/>
      <c r="F166" s="57">
        <f t="shared" si="2"/>
        <v>0</v>
      </c>
      <c r="G166" s="53"/>
    </row>
    <row r="167" spans="1:7" s="54" customFormat="1" ht="22.5">
      <c r="A167" s="55" t="s">
        <v>284</v>
      </c>
      <c r="B167" s="56" t="s">
        <v>285</v>
      </c>
      <c r="C167" s="74" t="s">
        <v>9</v>
      </c>
      <c r="D167" s="55">
        <v>36</v>
      </c>
      <c r="E167" s="153"/>
      <c r="F167" s="57">
        <f t="shared" si="2"/>
        <v>0</v>
      </c>
      <c r="G167" s="53"/>
    </row>
    <row r="168" spans="1:7" s="54" customFormat="1" ht="22.5">
      <c r="A168" s="55" t="s">
        <v>286</v>
      </c>
      <c r="B168" s="56" t="s">
        <v>287</v>
      </c>
      <c r="C168" s="74" t="s">
        <v>8</v>
      </c>
      <c r="D168" s="55">
        <v>76.16</v>
      </c>
      <c r="E168" s="153"/>
      <c r="F168" s="57">
        <f t="shared" si="2"/>
        <v>0</v>
      </c>
      <c r="G168" s="53"/>
    </row>
    <row r="169" spans="1:7" s="54" customFormat="1">
      <c r="A169" s="55" t="s">
        <v>288</v>
      </c>
      <c r="B169" s="55" t="s">
        <v>289</v>
      </c>
      <c r="C169" s="74" t="s">
        <v>8</v>
      </c>
      <c r="D169" s="55">
        <v>71.849999999999994</v>
      </c>
      <c r="E169" s="153"/>
      <c r="F169" s="57">
        <f t="shared" si="2"/>
        <v>0</v>
      </c>
      <c r="G169" s="53"/>
    </row>
    <row r="170" spans="1:7" s="54" customFormat="1">
      <c r="A170" s="55" t="s">
        <v>290</v>
      </c>
      <c r="B170" s="55" t="s">
        <v>291</v>
      </c>
      <c r="C170" s="74" t="s">
        <v>12</v>
      </c>
      <c r="D170" s="55">
        <v>1.95</v>
      </c>
      <c r="E170" s="153"/>
      <c r="F170" s="57">
        <f t="shared" si="2"/>
        <v>0</v>
      </c>
      <c r="G170" s="53"/>
    </row>
    <row r="171" spans="1:7" s="54" customFormat="1">
      <c r="A171" s="50"/>
      <c r="B171" s="50"/>
      <c r="C171" s="73"/>
      <c r="D171" s="50"/>
      <c r="E171" s="39"/>
      <c r="F171" s="58"/>
      <c r="G171" s="53"/>
    </row>
    <row r="172" spans="1:7" s="54" customFormat="1">
      <c r="A172" s="51"/>
      <c r="B172" s="51" t="s">
        <v>38</v>
      </c>
      <c r="C172" s="75"/>
      <c r="D172" s="51"/>
      <c r="E172" s="150"/>
      <c r="F172" s="145">
        <f>SUM(F173:F173)</f>
        <v>0</v>
      </c>
      <c r="G172" s="53"/>
    </row>
    <row r="173" spans="1:7" s="54" customFormat="1" ht="22.5">
      <c r="A173" s="55" t="s">
        <v>97</v>
      </c>
      <c r="B173" s="56" t="s">
        <v>98</v>
      </c>
      <c r="C173" s="74" t="s">
        <v>10</v>
      </c>
      <c r="D173" s="55">
        <v>11</v>
      </c>
      <c r="E173" s="153"/>
      <c r="F173" s="57">
        <f t="shared" si="2"/>
        <v>0</v>
      </c>
      <c r="G173" s="53"/>
    </row>
    <row r="174" spans="1:7" s="54" customFormat="1">
      <c r="A174" s="50"/>
      <c r="B174" s="50"/>
      <c r="C174" s="73"/>
      <c r="D174" s="50"/>
      <c r="E174" s="39"/>
      <c r="F174" s="58"/>
      <c r="G174" s="53"/>
    </row>
    <row r="175" spans="1:7" s="54" customFormat="1">
      <c r="A175" s="51"/>
      <c r="B175" s="51" t="s">
        <v>18</v>
      </c>
      <c r="C175" s="75"/>
      <c r="D175" s="51"/>
      <c r="E175" s="150"/>
      <c r="F175" s="145">
        <f>SUM(F176:F178)</f>
        <v>0</v>
      </c>
      <c r="G175" s="53"/>
    </row>
    <row r="176" spans="1:7" s="54" customFormat="1" ht="22.5">
      <c r="A176" s="55" t="s">
        <v>99</v>
      </c>
      <c r="B176" s="56" t="s">
        <v>292</v>
      </c>
      <c r="C176" s="74" t="s">
        <v>8</v>
      </c>
      <c r="D176" s="55">
        <v>213.7</v>
      </c>
      <c r="E176" s="153"/>
      <c r="F176" s="57">
        <f t="shared" si="2"/>
        <v>0</v>
      </c>
      <c r="G176" s="53"/>
    </row>
    <row r="177" spans="1:7" s="54" customFormat="1">
      <c r="A177" s="55" t="s">
        <v>19</v>
      </c>
      <c r="B177" s="55" t="s">
        <v>100</v>
      </c>
      <c r="C177" s="74" t="s">
        <v>8</v>
      </c>
      <c r="D177" s="55">
        <v>387.9</v>
      </c>
      <c r="E177" s="153"/>
      <c r="F177" s="57">
        <f t="shared" si="2"/>
        <v>0</v>
      </c>
      <c r="G177" s="53"/>
    </row>
    <row r="178" spans="1:7">
      <c r="A178" s="55" t="s">
        <v>20</v>
      </c>
      <c r="B178" s="55" t="s">
        <v>440</v>
      </c>
      <c r="C178" s="74" t="s">
        <v>8</v>
      </c>
      <c r="D178" s="55">
        <v>387.9</v>
      </c>
      <c r="E178" s="153"/>
      <c r="F178" s="57">
        <f t="shared" si="2"/>
        <v>0</v>
      </c>
      <c r="G178" s="26"/>
    </row>
    <row r="179" spans="1:7">
      <c r="A179" s="50"/>
      <c r="B179" s="50"/>
      <c r="C179" s="73"/>
      <c r="D179" s="50"/>
      <c r="E179" s="39"/>
      <c r="F179" s="58"/>
      <c r="G179" s="26"/>
    </row>
    <row r="180" spans="1:7" s="54" customFormat="1">
      <c r="A180" s="51"/>
      <c r="B180" s="51" t="s">
        <v>33</v>
      </c>
      <c r="C180" s="75"/>
      <c r="D180" s="51"/>
      <c r="E180" s="151"/>
      <c r="F180" s="145">
        <f>SUM(F181:F181)</f>
        <v>0</v>
      </c>
    </row>
    <row r="181" spans="1:7">
      <c r="A181" s="55" t="s">
        <v>42</v>
      </c>
      <c r="B181" s="55" t="s">
        <v>34</v>
      </c>
      <c r="C181" s="74" t="s">
        <v>35</v>
      </c>
      <c r="D181" s="153">
        <v>2.4</v>
      </c>
      <c r="E181" s="152">
        <f>SUM(F15:F35)*0.01</f>
        <v>0</v>
      </c>
      <c r="F181" s="57">
        <f t="shared" ref="F181" si="3">D181*E181</f>
        <v>0</v>
      </c>
    </row>
  </sheetData>
  <mergeCells count="3">
    <mergeCell ref="B1:F1"/>
    <mergeCell ref="B4:F4"/>
    <mergeCell ref="C7:F7"/>
  </mergeCells>
  <phoneticPr fontId="0" type="noConversion"/>
  <pageMargins left="0.25" right="0.25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topLeftCell="A41" zoomScale="115" zoomScaleNormal="115" workbookViewId="0">
      <selection activeCell="J55" sqref="J55"/>
    </sheetView>
  </sheetViews>
  <sheetFormatPr defaultRowHeight="12.75"/>
  <cols>
    <col min="1" max="1" width="12.28515625" style="1" customWidth="1"/>
    <col min="2" max="2" width="36.140625" style="1" customWidth="1"/>
    <col min="3" max="3" width="6.42578125" style="64" customWidth="1"/>
    <col min="4" max="4" width="7.42578125" style="1" customWidth="1"/>
    <col min="5" max="5" width="8.42578125" style="1" customWidth="1"/>
    <col min="6" max="6" width="15.42578125" style="1" customWidth="1"/>
    <col min="7" max="7" width="16.140625" style="1" customWidth="1"/>
    <col min="8" max="16384" width="9.140625" style="1"/>
  </cols>
  <sheetData>
    <row r="1" spans="1:7" ht="22.5" customHeight="1">
      <c r="B1" s="172" t="s">
        <v>322</v>
      </c>
      <c r="C1" s="173"/>
      <c r="D1" s="173"/>
      <c r="E1" s="173"/>
      <c r="F1" s="174"/>
    </row>
    <row r="2" spans="1:7" ht="6" customHeight="1"/>
    <row r="3" spans="1:7" ht="18.75" customHeight="1">
      <c r="B3" s="1" t="s">
        <v>316</v>
      </c>
    </row>
    <row r="4" spans="1:7" ht="57.75" customHeight="1">
      <c r="B4" s="175" t="s">
        <v>324</v>
      </c>
      <c r="C4" s="176"/>
      <c r="D4" s="176"/>
      <c r="E4" s="176"/>
      <c r="F4" s="176"/>
    </row>
    <row r="5" spans="1:7" ht="10.5" customHeight="1">
      <c r="A5" s="2" t="s">
        <v>1</v>
      </c>
      <c r="G5" s="3"/>
    </row>
    <row r="6" spans="1:7" ht="18" customHeight="1">
      <c r="A6" s="3"/>
      <c r="B6" s="16" t="s">
        <v>311</v>
      </c>
      <c r="C6" s="177" t="s">
        <v>315</v>
      </c>
      <c r="D6" s="177"/>
      <c r="E6" s="177"/>
      <c r="F6" s="177"/>
      <c r="G6" s="3"/>
    </row>
    <row r="7" spans="1:7" ht="30.75" customHeight="1">
      <c r="A7" s="3"/>
      <c r="B7" s="1" t="s">
        <v>312</v>
      </c>
      <c r="C7" s="170" t="s">
        <v>317</v>
      </c>
      <c r="D7" s="170"/>
      <c r="E7" s="170"/>
      <c r="F7" s="170"/>
      <c r="G7" s="3"/>
    </row>
    <row r="8" spans="1:7" ht="18" customHeight="1">
      <c r="A8" s="3"/>
      <c r="B8" s="16" t="s">
        <v>313</v>
      </c>
      <c r="C8" s="64" t="s">
        <v>314</v>
      </c>
      <c r="D8" s="16"/>
      <c r="E8" s="16"/>
      <c r="G8" s="3"/>
    </row>
    <row r="9" spans="1:7">
      <c r="A9" s="3"/>
      <c r="B9" s="1" t="s">
        <v>318</v>
      </c>
      <c r="C9" s="65"/>
      <c r="D9" s="17"/>
      <c r="E9" s="17"/>
      <c r="F9" s="6"/>
      <c r="G9" s="3"/>
    </row>
    <row r="10" spans="1:7">
      <c r="A10" s="3"/>
      <c r="B10" s="6"/>
      <c r="C10" s="65"/>
      <c r="D10" s="17"/>
      <c r="E10" s="17"/>
      <c r="F10" s="6"/>
      <c r="G10" s="3"/>
    </row>
    <row r="11" spans="1:7">
      <c r="A11" s="3"/>
      <c r="B11" s="6"/>
      <c r="C11" s="65"/>
      <c r="D11" s="17"/>
      <c r="E11" s="17"/>
      <c r="F11" s="6"/>
      <c r="G11" s="3"/>
    </row>
    <row r="12" spans="1:7" ht="18" customHeight="1">
      <c r="A12" s="9" t="s">
        <v>63</v>
      </c>
      <c r="C12" s="66"/>
      <c r="D12" s="14"/>
      <c r="E12" s="14"/>
      <c r="F12" s="14"/>
      <c r="G12" s="3"/>
    </row>
    <row r="13" spans="1:7" ht="18" customHeight="1">
      <c r="A13" s="158" t="s">
        <v>426</v>
      </c>
      <c r="C13" s="66"/>
      <c r="D13" s="14"/>
      <c r="E13" s="14"/>
      <c r="F13" s="14"/>
      <c r="G13" s="3"/>
    </row>
    <row r="14" spans="1:7" ht="18" customHeight="1">
      <c r="A14" s="3"/>
      <c r="B14" s="6"/>
      <c r="C14" s="65"/>
      <c r="D14" s="17"/>
      <c r="E14" s="17"/>
      <c r="F14" s="6"/>
      <c r="G14" s="3"/>
    </row>
    <row r="15" spans="1:7" ht="18">
      <c r="A15" s="3"/>
      <c r="B15" s="18" t="s">
        <v>321</v>
      </c>
      <c r="C15" s="65"/>
      <c r="D15" s="17"/>
      <c r="E15" s="17"/>
      <c r="F15" s="6"/>
      <c r="G15" s="3"/>
    </row>
    <row r="16" spans="1:7" ht="24" customHeight="1">
      <c r="A16" s="3"/>
      <c r="B16" s="19"/>
      <c r="C16" s="67"/>
      <c r="D16" s="20"/>
      <c r="E16" s="20"/>
      <c r="F16" s="21" t="s">
        <v>5</v>
      </c>
      <c r="G16" s="3"/>
    </row>
    <row r="17" spans="1:7" ht="14.25" customHeight="1">
      <c r="A17" s="3"/>
      <c r="B17" s="27" t="s">
        <v>171</v>
      </c>
      <c r="C17" s="67"/>
      <c r="D17" s="20"/>
      <c r="E17" s="28"/>
      <c r="F17" s="29">
        <f>F25</f>
        <v>0</v>
      </c>
      <c r="G17" s="26"/>
    </row>
    <row r="18" spans="1:7" ht="14.25" customHeight="1">
      <c r="A18" s="3"/>
      <c r="B18" s="30" t="s">
        <v>192</v>
      </c>
      <c r="C18" s="68"/>
      <c r="D18" s="23"/>
      <c r="E18" s="24"/>
      <c r="F18" s="35">
        <f>F37</f>
        <v>0</v>
      </c>
      <c r="G18" s="26"/>
    </row>
    <row r="19" spans="1:7" ht="14.25" customHeight="1">
      <c r="A19" s="3"/>
      <c r="B19" s="27" t="s">
        <v>83</v>
      </c>
      <c r="C19" s="67"/>
      <c r="D19" s="20"/>
      <c r="E19" s="28"/>
      <c r="F19" s="36">
        <f>F49</f>
        <v>0</v>
      </c>
      <c r="G19" s="26"/>
    </row>
    <row r="20" spans="1:7" ht="14.25" customHeight="1" thickBot="1">
      <c r="A20" s="3"/>
      <c r="B20" s="37" t="s">
        <v>33</v>
      </c>
      <c r="C20" s="69"/>
      <c r="D20" s="31"/>
      <c r="E20" s="32"/>
      <c r="F20" s="38">
        <f>F62</f>
        <v>0</v>
      </c>
      <c r="G20" s="26"/>
    </row>
    <row r="21" spans="1:7" ht="15.95" customHeight="1" thickBot="1">
      <c r="A21" s="3"/>
      <c r="B21" s="42" t="s">
        <v>0</v>
      </c>
      <c r="C21" s="71"/>
      <c r="D21" s="43"/>
      <c r="E21" s="44"/>
      <c r="F21" s="149">
        <f>SUM(F17:F20)</f>
        <v>0</v>
      </c>
      <c r="G21" s="3"/>
    </row>
    <row r="22" spans="1:7">
      <c r="A22" s="3"/>
      <c r="B22" s="6"/>
      <c r="C22" s="65"/>
      <c r="D22" s="17"/>
      <c r="E22" s="17"/>
      <c r="F22" s="6"/>
      <c r="G22" s="3"/>
    </row>
    <row r="23" spans="1:7" ht="22.5">
      <c r="A23" s="46" t="s">
        <v>22</v>
      </c>
      <c r="B23" s="46" t="s">
        <v>2</v>
      </c>
      <c r="C23" s="62" t="s">
        <v>3</v>
      </c>
      <c r="D23" s="62" t="s">
        <v>4</v>
      </c>
      <c r="E23" s="63" t="s">
        <v>6</v>
      </c>
      <c r="F23" s="47" t="s">
        <v>5</v>
      </c>
      <c r="G23" s="3"/>
    </row>
    <row r="24" spans="1:7">
      <c r="A24" s="39"/>
      <c r="B24" s="39"/>
      <c r="C24" s="70"/>
      <c r="D24" s="70"/>
      <c r="E24" s="76"/>
      <c r="F24" s="49"/>
      <c r="G24" s="3"/>
    </row>
    <row r="25" spans="1:7" s="54" customFormat="1">
      <c r="A25" s="51"/>
      <c r="B25" s="51" t="s">
        <v>171</v>
      </c>
      <c r="C25" s="75"/>
      <c r="D25" s="51"/>
      <c r="E25" s="59"/>
      <c r="F25" s="145">
        <f>SUM(F26:F35)</f>
        <v>0</v>
      </c>
      <c r="G25" s="53"/>
    </row>
    <row r="26" spans="1:7" s="54" customFormat="1">
      <c r="A26" s="55" t="s">
        <v>172</v>
      </c>
      <c r="B26" s="55" t="s">
        <v>173</v>
      </c>
      <c r="C26" s="74" t="s">
        <v>9</v>
      </c>
      <c r="D26" s="55">
        <v>16</v>
      </c>
      <c r="E26" s="153"/>
      <c r="F26" s="57">
        <f t="shared" ref="F26:F60" si="0">D26*E26</f>
        <v>0</v>
      </c>
      <c r="G26" s="53"/>
    </row>
    <row r="27" spans="1:7">
      <c r="A27" s="55" t="s">
        <v>174</v>
      </c>
      <c r="B27" s="55" t="s">
        <v>175</v>
      </c>
      <c r="C27" s="74" t="s">
        <v>9</v>
      </c>
      <c r="D27" s="55">
        <v>14</v>
      </c>
      <c r="E27" s="153"/>
      <c r="F27" s="57">
        <f t="shared" si="0"/>
        <v>0</v>
      </c>
      <c r="G27" s="26"/>
    </row>
    <row r="28" spans="1:7" s="54" customFormat="1">
      <c r="A28" s="55" t="s">
        <v>176</v>
      </c>
      <c r="B28" s="55" t="s">
        <v>177</v>
      </c>
      <c r="C28" s="74" t="s">
        <v>10</v>
      </c>
      <c r="D28" s="55">
        <v>8</v>
      </c>
      <c r="E28" s="153"/>
      <c r="F28" s="57">
        <f t="shared" si="0"/>
        <v>0</v>
      </c>
      <c r="G28" s="53"/>
    </row>
    <row r="29" spans="1:7" s="54" customFormat="1">
      <c r="A29" s="55" t="s">
        <v>178</v>
      </c>
      <c r="B29" s="55" t="s">
        <v>179</v>
      </c>
      <c r="C29" s="74" t="s">
        <v>10</v>
      </c>
      <c r="D29" s="55">
        <v>4</v>
      </c>
      <c r="E29" s="153"/>
      <c r="F29" s="57">
        <f t="shared" si="0"/>
        <v>0</v>
      </c>
      <c r="G29" s="53"/>
    </row>
    <row r="30" spans="1:7" s="54" customFormat="1">
      <c r="A30" s="55" t="s">
        <v>180</v>
      </c>
      <c r="B30" s="55" t="s">
        <v>181</v>
      </c>
      <c r="C30" s="74" t="s">
        <v>10</v>
      </c>
      <c r="D30" s="55">
        <v>4</v>
      </c>
      <c r="E30" s="153"/>
      <c r="F30" s="57">
        <f t="shared" si="0"/>
        <v>0</v>
      </c>
      <c r="G30" s="53"/>
    </row>
    <row r="31" spans="1:7" s="54" customFormat="1">
      <c r="A31" s="55" t="s">
        <v>182</v>
      </c>
      <c r="B31" s="55" t="s">
        <v>183</v>
      </c>
      <c r="C31" s="74" t="s">
        <v>10</v>
      </c>
      <c r="D31" s="55">
        <v>2</v>
      </c>
      <c r="E31" s="153"/>
      <c r="F31" s="57">
        <f t="shared" si="0"/>
        <v>0</v>
      </c>
      <c r="G31" s="53"/>
    </row>
    <row r="32" spans="1:7" s="54" customFormat="1">
      <c r="A32" s="55" t="s">
        <v>184</v>
      </c>
      <c r="B32" s="55" t="s">
        <v>185</v>
      </c>
      <c r="C32" s="74" t="s">
        <v>21</v>
      </c>
      <c r="D32" s="55">
        <v>1</v>
      </c>
      <c r="E32" s="153"/>
      <c r="F32" s="57">
        <f t="shared" si="0"/>
        <v>0</v>
      </c>
      <c r="G32" s="53"/>
    </row>
    <row r="33" spans="1:7">
      <c r="A33" s="55" t="s">
        <v>186</v>
      </c>
      <c r="B33" s="55" t="s">
        <v>187</v>
      </c>
      <c r="C33" s="74" t="s">
        <v>21</v>
      </c>
      <c r="D33" s="55">
        <v>1</v>
      </c>
      <c r="E33" s="153"/>
      <c r="F33" s="57">
        <f t="shared" si="0"/>
        <v>0</v>
      </c>
      <c r="G33" s="26"/>
    </row>
    <row r="34" spans="1:7" s="54" customFormat="1">
      <c r="A34" s="55" t="s">
        <v>188</v>
      </c>
      <c r="B34" s="55" t="s">
        <v>189</v>
      </c>
      <c r="C34" s="74" t="s">
        <v>21</v>
      </c>
      <c r="D34" s="55">
        <v>2</v>
      </c>
      <c r="E34" s="153"/>
      <c r="F34" s="57">
        <f t="shared" si="0"/>
        <v>0</v>
      </c>
      <c r="G34" s="53"/>
    </row>
    <row r="35" spans="1:7" s="54" customFormat="1">
      <c r="A35" s="55" t="s">
        <v>190</v>
      </c>
      <c r="B35" s="55" t="s">
        <v>191</v>
      </c>
      <c r="C35" s="74" t="s">
        <v>12</v>
      </c>
      <c r="D35" s="55">
        <v>0.32</v>
      </c>
      <c r="E35" s="153"/>
      <c r="F35" s="57">
        <f t="shared" si="0"/>
        <v>0</v>
      </c>
      <c r="G35" s="53"/>
    </row>
    <row r="36" spans="1:7" s="54" customFormat="1">
      <c r="A36" s="50"/>
      <c r="B36" s="50"/>
      <c r="C36" s="73"/>
      <c r="D36" s="50"/>
      <c r="E36" s="52"/>
      <c r="F36" s="58"/>
      <c r="G36" s="53"/>
    </row>
    <row r="37" spans="1:7" s="54" customFormat="1">
      <c r="A37" s="51"/>
      <c r="B37" s="51" t="s">
        <v>192</v>
      </c>
      <c r="C37" s="75"/>
      <c r="D37" s="51"/>
      <c r="E37" s="59"/>
      <c r="F37" s="145">
        <f>SUM(F38:F47)</f>
        <v>0</v>
      </c>
      <c r="G37" s="53"/>
    </row>
    <row r="38" spans="1:7">
      <c r="A38" s="55" t="s">
        <v>193</v>
      </c>
      <c r="B38" s="55" t="s">
        <v>194</v>
      </c>
      <c r="C38" s="74" t="s">
        <v>9</v>
      </c>
      <c r="D38" s="55">
        <v>22</v>
      </c>
      <c r="E38" s="153"/>
      <c r="F38" s="57">
        <f t="shared" si="0"/>
        <v>0</v>
      </c>
      <c r="G38" s="26"/>
    </row>
    <row r="39" spans="1:7">
      <c r="A39" s="55" t="s">
        <v>195</v>
      </c>
      <c r="B39" s="55" t="s">
        <v>196</v>
      </c>
      <c r="C39" s="74" t="s">
        <v>9</v>
      </c>
      <c r="D39" s="55">
        <v>32</v>
      </c>
      <c r="E39" s="153"/>
      <c r="F39" s="57">
        <f t="shared" si="0"/>
        <v>0</v>
      </c>
      <c r="G39" s="26"/>
    </row>
    <row r="40" spans="1:7" s="54" customFormat="1">
      <c r="A40" s="55" t="s">
        <v>197</v>
      </c>
      <c r="B40" s="55" t="s">
        <v>198</v>
      </c>
      <c r="C40" s="74" t="s">
        <v>9</v>
      </c>
      <c r="D40" s="55">
        <v>22</v>
      </c>
      <c r="E40" s="153"/>
      <c r="F40" s="57">
        <f t="shared" si="0"/>
        <v>0</v>
      </c>
      <c r="G40" s="53"/>
    </row>
    <row r="41" spans="1:7" s="54" customFormat="1">
      <c r="A41" s="55" t="s">
        <v>199</v>
      </c>
      <c r="B41" s="55" t="s">
        <v>200</v>
      </c>
      <c r="C41" s="74" t="s">
        <v>9</v>
      </c>
      <c r="D41" s="55">
        <v>32</v>
      </c>
      <c r="E41" s="153"/>
      <c r="F41" s="57">
        <f t="shared" si="0"/>
        <v>0</v>
      </c>
      <c r="G41" s="53"/>
    </row>
    <row r="42" spans="1:7" s="54" customFormat="1">
      <c r="A42" s="55" t="s">
        <v>201</v>
      </c>
      <c r="B42" s="55" t="s">
        <v>202</v>
      </c>
      <c r="C42" s="74" t="s">
        <v>10</v>
      </c>
      <c r="D42" s="55">
        <v>20</v>
      </c>
      <c r="E42" s="153"/>
      <c r="F42" s="57">
        <f t="shared" si="0"/>
        <v>0</v>
      </c>
      <c r="G42" s="53"/>
    </row>
    <row r="43" spans="1:7" s="54" customFormat="1">
      <c r="A43" s="55" t="s">
        <v>203</v>
      </c>
      <c r="B43" s="55" t="s">
        <v>204</v>
      </c>
      <c r="C43" s="74" t="s">
        <v>10</v>
      </c>
      <c r="D43" s="55">
        <v>2</v>
      </c>
      <c r="E43" s="153"/>
      <c r="F43" s="57">
        <f t="shared" si="0"/>
        <v>0</v>
      </c>
      <c r="G43" s="53"/>
    </row>
    <row r="44" spans="1:7" s="54" customFormat="1">
      <c r="A44" s="55" t="s">
        <v>205</v>
      </c>
      <c r="B44" s="55" t="s">
        <v>206</v>
      </c>
      <c r="C44" s="74" t="s">
        <v>9</v>
      </c>
      <c r="D44" s="55">
        <v>54</v>
      </c>
      <c r="E44" s="153"/>
      <c r="F44" s="57">
        <f t="shared" si="0"/>
        <v>0</v>
      </c>
      <c r="G44" s="53"/>
    </row>
    <row r="45" spans="1:7" ht="12.75" customHeight="1">
      <c r="A45" s="55" t="s">
        <v>207</v>
      </c>
      <c r="B45" s="55" t="s">
        <v>185</v>
      </c>
      <c r="C45" s="74" t="s">
        <v>21</v>
      </c>
      <c r="D45" s="55">
        <v>1</v>
      </c>
      <c r="E45" s="153"/>
      <c r="F45" s="57">
        <f t="shared" si="0"/>
        <v>0</v>
      </c>
      <c r="G45" s="26"/>
    </row>
    <row r="46" spans="1:7" ht="13.5" customHeight="1">
      <c r="A46" s="55" t="s">
        <v>208</v>
      </c>
      <c r="B46" s="55" t="s">
        <v>187</v>
      </c>
      <c r="C46" s="74" t="s">
        <v>21</v>
      </c>
      <c r="D46" s="55">
        <v>1</v>
      </c>
      <c r="E46" s="153"/>
      <c r="F46" s="57">
        <f t="shared" si="0"/>
        <v>0</v>
      </c>
      <c r="G46" s="26"/>
    </row>
    <row r="47" spans="1:7" s="54" customFormat="1">
      <c r="A47" s="55" t="s">
        <v>209</v>
      </c>
      <c r="B47" s="55" t="s">
        <v>210</v>
      </c>
      <c r="C47" s="74" t="s">
        <v>12</v>
      </c>
      <c r="D47" s="55">
        <v>0.08</v>
      </c>
      <c r="E47" s="153"/>
      <c r="F47" s="57">
        <f t="shared" si="0"/>
        <v>0</v>
      </c>
      <c r="G47" s="53"/>
    </row>
    <row r="48" spans="1:7" s="54" customFormat="1">
      <c r="A48" s="50"/>
      <c r="B48" s="50"/>
      <c r="C48" s="73"/>
      <c r="D48" s="50"/>
      <c r="E48" s="52"/>
      <c r="F48" s="58"/>
      <c r="G48" s="53"/>
    </row>
    <row r="49" spans="1:7" s="54" customFormat="1">
      <c r="A49" s="51"/>
      <c r="B49" s="51" t="s">
        <v>83</v>
      </c>
      <c r="C49" s="75"/>
      <c r="D49" s="51"/>
      <c r="E49" s="59"/>
      <c r="F49" s="145">
        <f>SUM(F50:F60)</f>
        <v>0</v>
      </c>
      <c r="G49" s="53"/>
    </row>
    <row r="50" spans="1:7">
      <c r="A50" s="55" t="s">
        <v>211</v>
      </c>
      <c r="B50" s="56" t="s">
        <v>212</v>
      </c>
      <c r="C50" s="74" t="s">
        <v>10</v>
      </c>
      <c r="D50" s="55">
        <v>4</v>
      </c>
      <c r="E50" s="153"/>
      <c r="F50" s="57">
        <f t="shared" si="0"/>
        <v>0</v>
      </c>
      <c r="G50" s="26"/>
    </row>
    <row r="51" spans="1:7" s="54" customFormat="1" ht="12.75" customHeight="1">
      <c r="A51" s="55" t="s">
        <v>213</v>
      </c>
      <c r="B51" s="56" t="s">
        <v>214</v>
      </c>
      <c r="C51" s="74" t="s">
        <v>10</v>
      </c>
      <c r="D51" s="55">
        <v>4</v>
      </c>
      <c r="E51" s="153"/>
      <c r="F51" s="57">
        <f t="shared" si="0"/>
        <v>0</v>
      </c>
      <c r="G51" s="53"/>
    </row>
    <row r="52" spans="1:7" s="54" customFormat="1" ht="22.5">
      <c r="A52" s="55" t="s">
        <v>215</v>
      </c>
      <c r="B52" s="56" t="s">
        <v>428</v>
      </c>
      <c r="C52" s="74" t="s">
        <v>10</v>
      </c>
      <c r="D52" s="55">
        <v>4</v>
      </c>
      <c r="E52" s="153"/>
      <c r="F52" s="57">
        <f t="shared" si="0"/>
        <v>0</v>
      </c>
      <c r="G52" s="53"/>
    </row>
    <row r="53" spans="1:7" s="54" customFormat="1">
      <c r="A53" s="55" t="s">
        <v>216</v>
      </c>
      <c r="B53" s="56" t="s">
        <v>217</v>
      </c>
      <c r="C53" s="74" t="s">
        <v>10</v>
      </c>
      <c r="D53" s="55">
        <v>4</v>
      </c>
      <c r="E53" s="153"/>
      <c r="F53" s="57">
        <f t="shared" si="0"/>
        <v>0</v>
      </c>
      <c r="G53" s="53"/>
    </row>
    <row r="54" spans="1:7" s="54" customFormat="1" ht="22.5">
      <c r="A54" s="55" t="s">
        <v>84</v>
      </c>
      <c r="B54" s="56" t="s">
        <v>429</v>
      </c>
      <c r="C54" s="74" t="s">
        <v>10</v>
      </c>
      <c r="D54" s="55">
        <v>4</v>
      </c>
      <c r="E54" s="153"/>
      <c r="F54" s="57">
        <f t="shared" si="0"/>
        <v>0</v>
      </c>
      <c r="G54" s="53"/>
    </row>
    <row r="55" spans="1:7" s="54" customFormat="1" ht="33.75">
      <c r="A55" s="55" t="s">
        <v>218</v>
      </c>
      <c r="B55" s="56" t="s">
        <v>430</v>
      </c>
      <c r="C55" s="74" t="s">
        <v>10</v>
      </c>
      <c r="D55" s="55">
        <v>4</v>
      </c>
      <c r="E55" s="153"/>
      <c r="F55" s="57">
        <f t="shared" si="0"/>
        <v>0</v>
      </c>
      <c r="G55" s="53"/>
    </row>
    <row r="56" spans="1:7" s="54" customFormat="1" ht="33.75">
      <c r="A56" s="55" t="s">
        <v>219</v>
      </c>
      <c r="B56" s="56" t="s">
        <v>431</v>
      </c>
      <c r="C56" s="74" t="s">
        <v>10</v>
      </c>
      <c r="D56" s="55">
        <v>4</v>
      </c>
      <c r="E56" s="153"/>
      <c r="F56" s="57">
        <f t="shared" si="0"/>
        <v>0</v>
      </c>
      <c r="G56" s="53"/>
    </row>
    <row r="57" spans="1:7" s="54" customFormat="1" ht="22.5">
      <c r="A57" s="55" t="s">
        <v>220</v>
      </c>
      <c r="B57" s="56" t="s">
        <v>432</v>
      </c>
      <c r="C57" s="74" t="s">
        <v>10</v>
      </c>
      <c r="D57" s="55">
        <v>4</v>
      </c>
      <c r="E57" s="153"/>
      <c r="F57" s="57">
        <f t="shared" si="0"/>
        <v>0</v>
      </c>
      <c r="G57" s="53"/>
    </row>
    <row r="58" spans="1:7" s="54" customFormat="1">
      <c r="A58" s="55" t="s">
        <v>221</v>
      </c>
      <c r="B58" s="56" t="s">
        <v>433</v>
      </c>
      <c r="C58" s="74" t="s">
        <v>10</v>
      </c>
      <c r="D58" s="55">
        <v>4</v>
      </c>
      <c r="E58" s="153"/>
      <c r="F58" s="57">
        <f t="shared" si="0"/>
        <v>0</v>
      </c>
      <c r="G58" s="53"/>
    </row>
    <row r="59" spans="1:7" s="54" customFormat="1">
      <c r="A59" s="55" t="s">
        <v>222</v>
      </c>
      <c r="B59" s="56" t="s">
        <v>223</v>
      </c>
      <c r="C59" s="74" t="s">
        <v>10</v>
      </c>
      <c r="D59" s="55">
        <v>12</v>
      </c>
      <c r="E59" s="153"/>
      <c r="F59" s="57">
        <f t="shared" si="0"/>
        <v>0</v>
      </c>
      <c r="G59" s="53"/>
    </row>
    <row r="60" spans="1:7" s="54" customFormat="1">
      <c r="A60" s="55" t="s">
        <v>85</v>
      </c>
      <c r="B60" s="56" t="s">
        <v>86</v>
      </c>
      <c r="C60" s="74" t="s">
        <v>21</v>
      </c>
      <c r="D60" s="55">
        <v>1</v>
      </c>
      <c r="E60" s="153"/>
      <c r="F60" s="57">
        <f t="shared" si="0"/>
        <v>0</v>
      </c>
      <c r="G60" s="53"/>
    </row>
    <row r="61" spans="1:7" s="54" customFormat="1">
      <c r="A61" s="50"/>
      <c r="B61" s="50"/>
      <c r="C61" s="73"/>
      <c r="D61" s="50"/>
      <c r="E61" s="52"/>
      <c r="F61" s="58"/>
      <c r="G61" s="53"/>
    </row>
    <row r="62" spans="1:7">
      <c r="A62" s="51"/>
      <c r="B62" s="51" t="s">
        <v>33</v>
      </c>
      <c r="C62" s="75"/>
      <c r="D62" s="51"/>
      <c r="E62" s="51"/>
      <c r="F62" s="145">
        <f>SUM(F63:F63)</f>
        <v>0</v>
      </c>
    </row>
    <row r="63" spans="1:7">
      <c r="A63" s="55"/>
      <c r="B63" s="55" t="s">
        <v>34</v>
      </c>
      <c r="C63" s="74" t="s">
        <v>35</v>
      </c>
      <c r="D63" s="153"/>
      <c r="E63" s="60">
        <f>SUM(F17:F19)*0.01</f>
        <v>0</v>
      </c>
      <c r="F63" s="57">
        <f>E63*D63</f>
        <v>0</v>
      </c>
    </row>
  </sheetData>
  <mergeCells count="4">
    <mergeCell ref="C6:F6"/>
    <mergeCell ref="B1:F1"/>
    <mergeCell ref="B4:F4"/>
    <mergeCell ref="C7:F7"/>
  </mergeCells>
  <phoneticPr fontId="0" type="noConversion"/>
  <pageMargins left="0.25" right="0.25" top="0.75" bottom="0.75" header="0.3" footer="0.3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J26" sqref="J26"/>
    </sheetView>
  </sheetViews>
  <sheetFormatPr defaultRowHeight="12.75"/>
  <cols>
    <col min="1" max="1" width="12.28515625" style="1" customWidth="1"/>
    <col min="2" max="2" width="36.140625" style="1" customWidth="1"/>
    <col min="3" max="3" width="6.42578125" style="64" customWidth="1"/>
    <col min="4" max="4" width="7.42578125" style="1" customWidth="1"/>
    <col min="5" max="5" width="8.42578125" style="1" customWidth="1"/>
    <col min="6" max="6" width="15.42578125" style="1" customWidth="1"/>
    <col min="7" max="7" width="16.140625" style="1" customWidth="1"/>
    <col min="8" max="16384" width="9.140625" style="1"/>
  </cols>
  <sheetData>
    <row r="1" spans="1:7" ht="22.5" customHeight="1">
      <c r="B1" s="172" t="s">
        <v>325</v>
      </c>
      <c r="C1" s="173"/>
      <c r="D1" s="173"/>
      <c r="E1" s="173"/>
      <c r="F1" s="174"/>
    </row>
    <row r="2" spans="1:7" ht="6" customHeight="1"/>
    <row r="3" spans="1:7" ht="18.75" customHeight="1">
      <c r="B3" s="1" t="s">
        <v>316</v>
      </c>
    </row>
    <row r="4" spans="1:7" ht="54" customHeight="1">
      <c r="B4" s="175" t="s">
        <v>324</v>
      </c>
      <c r="C4" s="176"/>
      <c r="D4" s="176"/>
      <c r="E4" s="176"/>
      <c r="F4" s="176"/>
    </row>
    <row r="5" spans="1:7" ht="10.5" customHeight="1">
      <c r="A5" s="2" t="s">
        <v>1</v>
      </c>
      <c r="G5" s="3"/>
    </row>
    <row r="6" spans="1:7" ht="18" customHeight="1">
      <c r="A6" s="3"/>
      <c r="B6" s="16" t="s">
        <v>311</v>
      </c>
      <c r="C6" s="77" t="s">
        <v>315</v>
      </c>
      <c r="D6" s="16"/>
      <c r="E6" s="16"/>
      <c r="F6" s="16"/>
      <c r="G6" s="3"/>
    </row>
    <row r="7" spans="1:7" ht="30.75" customHeight="1">
      <c r="A7" s="3"/>
      <c r="B7" s="1" t="s">
        <v>312</v>
      </c>
      <c r="C7" s="170" t="s">
        <v>317</v>
      </c>
      <c r="D7" s="170"/>
      <c r="E7" s="170"/>
      <c r="F7" s="170"/>
      <c r="G7" s="3"/>
    </row>
    <row r="8" spans="1:7" ht="18" customHeight="1">
      <c r="A8" s="3"/>
      <c r="B8" s="16" t="s">
        <v>313</v>
      </c>
      <c r="C8" s="64" t="s">
        <v>314</v>
      </c>
      <c r="D8" s="16"/>
      <c r="E8" s="16"/>
      <c r="G8" s="3"/>
    </row>
    <row r="9" spans="1:7">
      <c r="A9" s="3"/>
      <c r="B9" s="1" t="s">
        <v>318</v>
      </c>
      <c r="C9" s="65"/>
      <c r="D9" s="17"/>
      <c r="E9" s="17"/>
      <c r="F9" s="6"/>
      <c r="G9" s="3"/>
    </row>
    <row r="10" spans="1:7">
      <c r="A10" s="3"/>
      <c r="B10" s="6"/>
      <c r="C10" s="65"/>
      <c r="D10" s="17"/>
      <c r="E10" s="17"/>
      <c r="F10" s="6"/>
      <c r="G10" s="3"/>
    </row>
    <row r="11" spans="1:7">
      <c r="A11" s="3"/>
      <c r="B11" s="6"/>
      <c r="C11" s="65"/>
      <c r="D11" s="17"/>
      <c r="E11" s="17"/>
      <c r="F11" s="6"/>
      <c r="G11" s="3"/>
    </row>
    <row r="12" spans="1:7" ht="18" customHeight="1">
      <c r="A12" s="9" t="s">
        <v>63</v>
      </c>
      <c r="C12" s="66"/>
      <c r="D12" s="14"/>
      <c r="E12" s="14"/>
      <c r="F12" s="14"/>
      <c r="G12" s="3"/>
    </row>
    <row r="13" spans="1:7" ht="18" customHeight="1">
      <c r="A13" s="158" t="s">
        <v>425</v>
      </c>
      <c r="C13" s="66"/>
      <c r="D13" s="14"/>
      <c r="E13" s="14"/>
      <c r="F13" s="14"/>
      <c r="G13" s="3"/>
    </row>
    <row r="14" spans="1:7" ht="18" customHeight="1">
      <c r="A14" s="3"/>
      <c r="B14" s="6"/>
      <c r="C14" s="65"/>
      <c r="D14" s="17"/>
      <c r="E14" s="17"/>
      <c r="F14" s="6"/>
      <c r="G14" s="3"/>
    </row>
    <row r="15" spans="1:7" ht="20.25">
      <c r="A15" s="3"/>
      <c r="B15" s="2" t="s">
        <v>332</v>
      </c>
      <c r="C15" s="65"/>
      <c r="D15" s="17"/>
      <c r="E15" s="17"/>
      <c r="F15" s="6"/>
      <c r="G15" s="3"/>
    </row>
    <row r="16" spans="1:7" ht="24" customHeight="1">
      <c r="A16" s="3"/>
      <c r="B16" s="19"/>
      <c r="C16" s="67"/>
      <c r="D16" s="20"/>
      <c r="E16" s="20"/>
      <c r="F16" s="21" t="s">
        <v>5</v>
      </c>
      <c r="G16" s="3"/>
    </row>
    <row r="17" spans="1:7" ht="14.25" customHeight="1">
      <c r="A17" s="3"/>
      <c r="B17" s="37" t="str">
        <f>B24</f>
        <v>Ústřední vytápění</v>
      </c>
      <c r="C17" s="69"/>
      <c r="D17" s="31"/>
      <c r="E17" s="32"/>
      <c r="F17" s="38">
        <f>F24</f>
        <v>0</v>
      </c>
      <c r="G17" s="26"/>
    </row>
    <row r="18" spans="1:7" ht="14.25" customHeight="1">
      <c r="A18" s="3"/>
      <c r="B18" s="37" t="str">
        <f>B37</f>
        <v>Vzduchotechnika</v>
      </c>
      <c r="C18" s="69"/>
      <c r="D18" s="31"/>
      <c r="E18" s="32"/>
      <c r="F18" s="38">
        <f>F37</f>
        <v>0</v>
      </c>
      <c r="G18" s="26"/>
    </row>
    <row r="19" spans="1:7" ht="14.25" customHeight="1" thickBot="1">
      <c r="A19" s="3"/>
      <c r="B19" s="37" t="s">
        <v>33</v>
      </c>
      <c r="C19" s="69"/>
      <c r="D19" s="31"/>
      <c r="E19" s="32"/>
      <c r="F19" s="38">
        <f>F44</f>
        <v>0</v>
      </c>
      <c r="G19" s="26"/>
    </row>
    <row r="20" spans="1:7" ht="15.95" customHeight="1" thickBot="1">
      <c r="A20" s="3"/>
      <c r="B20" s="42" t="s">
        <v>0</v>
      </c>
      <c r="C20" s="71"/>
      <c r="D20" s="43"/>
      <c r="E20" s="44"/>
      <c r="F20" s="149">
        <f>SUM(F17:F19)</f>
        <v>0</v>
      </c>
      <c r="G20" s="3"/>
    </row>
    <row r="21" spans="1:7">
      <c r="A21" s="3"/>
      <c r="B21" s="6"/>
      <c r="C21" s="65"/>
      <c r="D21" s="17"/>
      <c r="E21" s="17"/>
      <c r="F21" s="6"/>
      <c r="G21" s="3"/>
    </row>
    <row r="22" spans="1:7" s="54" customFormat="1" ht="22.5">
      <c r="A22" s="46" t="s">
        <v>22</v>
      </c>
      <c r="B22" s="46" t="s">
        <v>2</v>
      </c>
      <c r="C22" s="62" t="s">
        <v>3</v>
      </c>
      <c r="D22" s="62" t="s">
        <v>4</v>
      </c>
      <c r="E22" s="63" t="s">
        <v>6</v>
      </c>
      <c r="F22" s="47" t="s">
        <v>5</v>
      </c>
      <c r="G22" s="53"/>
    </row>
    <row r="23" spans="1:7" s="54" customFormat="1">
      <c r="A23" s="39"/>
      <c r="B23" s="39"/>
      <c r="C23" s="70"/>
      <c r="D23" s="70"/>
      <c r="E23" s="76"/>
      <c r="F23" s="49"/>
      <c r="G23" s="53"/>
    </row>
    <row r="24" spans="1:7" s="54" customFormat="1">
      <c r="A24" s="51"/>
      <c r="B24" s="51" t="s">
        <v>224</v>
      </c>
      <c r="C24" s="75"/>
      <c r="D24" s="51"/>
      <c r="E24" s="59"/>
      <c r="F24" s="145">
        <f>SUM(F25:F34)</f>
        <v>0</v>
      </c>
      <c r="G24" s="53"/>
    </row>
    <row r="25" spans="1:7">
      <c r="A25" s="55" t="s">
        <v>225</v>
      </c>
      <c r="B25" s="55" t="s">
        <v>226</v>
      </c>
      <c r="C25" s="74" t="s">
        <v>9</v>
      </c>
      <c r="D25" s="55">
        <v>20</v>
      </c>
      <c r="E25" s="153"/>
      <c r="F25" s="57">
        <f t="shared" ref="F25:F34" si="0">D25*E25</f>
        <v>0</v>
      </c>
      <c r="G25" s="26"/>
    </row>
    <row r="26" spans="1:7" s="54" customFormat="1" ht="12.75" customHeight="1">
      <c r="A26" s="55" t="s">
        <v>227</v>
      </c>
      <c r="B26" s="55" t="s">
        <v>228</v>
      </c>
      <c r="C26" s="74" t="s">
        <v>9</v>
      </c>
      <c r="D26" s="55">
        <v>28</v>
      </c>
      <c r="E26" s="153"/>
      <c r="F26" s="57">
        <f t="shared" si="0"/>
        <v>0</v>
      </c>
      <c r="G26" s="53"/>
    </row>
    <row r="27" spans="1:7" s="54" customFormat="1">
      <c r="A27" s="55" t="s">
        <v>229</v>
      </c>
      <c r="B27" s="55" t="s">
        <v>441</v>
      </c>
      <c r="C27" s="74" t="s">
        <v>10</v>
      </c>
      <c r="D27" s="55">
        <v>4</v>
      </c>
      <c r="E27" s="153"/>
      <c r="F27" s="57">
        <f t="shared" si="0"/>
        <v>0</v>
      </c>
      <c r="G27" s="53"/>
    </row>
    <row r="28" spans="1:7" s="54" customFormat="1">
      <c r="A28" s="55" t="s">
        <v>230</v>
      </c>
      <c r="B28" s="55" t="s">
        <v>231</v>
      </c>
      <c r="C28" s="74" t="s">
        <v>10</v>
      </c>
      <c r="D28" s="55">
        <v>4</v>
      </c>
      <c r="E28" s="153"/>
      <c r="F28" s="57">
        <f t="shared" si="0"/>
        <v>0</v>
      </c>
      <c r="G28" s="53"/>
    </row>
    <row r="29" spans="1:7" s="54" customFormat="1" ht="22.5">
      <c r="A29" s="55" t="s">
        <v>232</v>
      </c>
      <c r="B29" s="56" t="s">
        <v>233</v>
      </c>
      <c r="C29" s="74" t="s">
        <v>10</v>
      </c>
      <c r="D29" s="55">
        <v>4</v>
      </c>
      <c r="E29" s="153"/>
      <c r="F29" s="57">
        <f t="shared" si="0"/>
        <v>0</v>
      </c>
      <c r="G29" s="53"/>
    </row>
    <row r="30" spans="1:7" s="54" customFormat="1">
      <c r="A30" s="55" t="s">
        <v>234</v>
      </c>
      <c r="B30" s="55" t="s">
        <v>235</v>
      </c>
      <c r="C30" s="74" t="s">
        <v>236</v>
      </c>
      <c r="D30" s="55">
        <v>4</v>
      </c>
      <c r="E30" s="153"/>
      <c r="F30" s="57">
        <f t="shared" si="0"/>
        <v>0</v>
      </c>
      <c r="G30" s="53"/>
    </row>
    <row r="31" spans="1:7" s="54" customFormat="1" ht="12.75" customHeight="1">
      <c r="A31" s="55" t="s">
        <v>237</v>
      </c>
      <c r="B31" s="55" t="s">
        <v>238</v>
      </c>
      <c r="C31" s="74" t="s">
        <v>10</v>
      </c>
      <c r="D31" s="55">
        <v>4</v>
      </c>
      <c r="E31" s="153"/>
      <c r="F31" s="57">
        <f t="shared" si="0"/>
        <v>0</v>
      </c>
      <c r="G31" s="53"/>
    </row>
    <row r="32" spans="1:7" s="54" customFormat="1">
      <c r="A32" s="55" t="s">
        <v>239</v>
      </c>
      <c r="B32" s="55" t="s">
        <v>240</v>
      </c>
      <c r="C32" s="74" t="s">
        <v>21</v>
      </c>
      <c r="D32" s="55">
        <v>1</v>
      </c>
      <c r="E32" s="153"/>
      <c r="F32" s="57">
        <f t="shared" si="0"/>
        <v>0</v>
      </c>
      <c r="G32" s="53"/>
    </row>
    <row r="33" spans="1:7" s="54" customFormat="1">
      <c r="A33" s="55" t="s">
        <v>241</v>
      </c>
      <c r="B33" s="55" t="s">
        <v>242</v>
      </c>
      <c r="C33" s="74" t="s">
        <v>21</v>
      </c>
      <c r="D33" s="55">
        <v>1</v>
      </c>
      <c r="E33" s="153"/>
      <c r="F33" s="57">
        <f t="shared" si="0"/>
        <v>0</v>
      </c>
      <c r="G33" s="53"/>
    </row>
    <row r="34" spans="1:7" s="54" customFormat="1">
      <c r="A34" s="55" t="s">
        <v>243</v>
      </c>
      <c r="B34" s="55" t="s">
        <v>244</v>
      </c>
      <c r="C34" s="74" t="s">
        <v>21</v>
      </c>
      <c r="D34" s="55">
        <v>1</v>
      </c>
      <c r="E34" s="153"/>
      <c r="F34" s="57">
        <f t="shared" si="0"/>
        <v>0</v>
      </c>
      <c r="G34" s="53"/>
    </row>
    <row r="35" spans="1:7" s="54" customFormat="1">
      <c r="A35" s="50"/>
      <c r="B35" s="50"/>
      <c r="C35" s="73"/>
      <c r="D35" s="50"/>
      <c r="E35" s="52"/>
      <c r="F35" s="58"/>
      <c r="G35" s="53"/>
    </row>
    <row r="36" spans="1:7">
      <c r="A36" s="50"/>
      <c r="B36" s="50"/>
      <c r="C36" s="73"/>
      <c r="D36" s="50"/>
      <c r="E36" s="52"/>
      <c r="F36" s="58"/>
      <c r="G36" s="26"/>
    </row>
    <row r="37" spans="1:7" s="54" customFormat="1">
      <c r="A37" s="51"/>
      <c r="B37" s="51" t="s">
        <v>293</v>
      </c>
      <c r="C37" s="75"/>
      <c r="D37" s="51"/>
      <c r="E37" s="59"/>
      <c r="F37" s="145">
        <f>SUM(F38:F41)</f>
        <v>0</v>
      </c>
      <c r="G37" s="53"/>
    </row>
    <row r="38" spans="1:7" s="54" customFormat="1">
      <c r="A38" s="55" t="s">
        <v>294</v>
      </c>
      <c r="B38" s="55" t="s">
        <v>295</v>
      </c>
      <c r="C38" s="74" t="s">
        <v>9</v>
      </c>
      <c r="D38" s="55">
        <v>16</v>
      </c>
      <c r="E38" s="153"/>
      <c r="F38" s="57">
        <f t="shared" ref="F38:F41" si="1">D38*E38</f>
        <v>0</v>
      </c>
      <c r="G38" s="53"/>
    </row>
    <row r="39" spans="1:7">
      <c r="A39" s="55" t="s">
        <v>296</v>
      </c>
      <c r="B39" s="55" t="s">
        <v>297</v>
      </c>
      <c r="C39" s="74" t="s">
        <v>10</v>
      </c>
      <c r="D39" s="55">
        <v>6</v>
      </c>
      <c r="E39" s="153"/>
      <c r="F39" s="57">
        <f t="shared" si="1"/>
        <v>0</v>
      </c>
      <c r="G39" s="26"/>
    </row>
    <row r="40" spans="1:7" ht="33.75">
      <c r="A40" s="55" t="s">
        <v>298</v>
      </c>
      <c r="B40" s="56" t="s">
        <v>299</v>
      </c>
      <c r="C40" s="74" t="s">
        <v>10</v>
      </c>
      <c r="D40" s="55">
        <v>6</v>
      </c>
      <c r="E40" s="153"/>
      <c r="F40" s="57">
        <f t="shared" si="1"/>
        <v>0</v>
      </c>
      <c r="G40" s="26"/>
    </row>
    <row r="41" spans="1:7">
      <c r="A41" s="55" t="s">
        <v>300</v>
      </c>
      <c r="B41" s="55" t="s">
        <v>301</v>
      </c>
      <c r="C41" s="74" t="s">
        <v>10</v>
      </c>
      <c r="D41" s="55">
        <v>6</v>
      </c>
      <c r="E41" s="153"/>
      <c r="F41" s="57">
        <f t="shared" si="1"/>
        <v>0</v>
      </c>
      <c r="G41" s="26"/>
    </row>
    <row r="42" spans="1:7">
      <c r="A42" s="52"/>
      <c r="B42" s="52"/>
      <c r="C42" s="78"/>
      <c r="D42" s="52"/>
      <c r="E42" s="52"/>
      <c r="F42" s="58"/>
      <c r="G42" s="26"/>
    </row>
    <row r="43" spans="1:7" s="54" customFormat="1">
      <c r="A43" s="50"/>
      <c r="B43" s="50"/>
      <c r="C43" s="73"/>
      <c r="D43" s="50"/>
      <c r="E43" s="52"/>
      <c r="F43" s="58"/>
      <c r="G43" s="53"/>
    </row>
    <row r="44" spans="1:7" s="146" customFormat="1">
      <c r="A44" s="144"/>
      <c r="B44" s="51" t="s">
        <v>33</v>
      </c>
      <c r="C44" s="75"/>
      <c r="D44" s="51"/>
      <c r="E44" s="51"/>
      <c r="F44" s="145">
        <f>SUM(F45:F45)</f>
        <v>0</v>
      </c>
    </row>
    <row r="45" spans="1:7" s="148" customFormat="1">
      <c r="A45" s="147"/>
      <c r="B45" s="55" t="s">
        <v>34</v>
      </c>
      <c r="C45" s="74" t="s">
        <v>35</v>
      </c>
      <c r="D45" s="153"/>
      <c r="E45" s="60">
        <f>SUM(F17:F18)*0.01</f>
        <v>0</v>
      </c>
      <c r="F45" s="57">
        <f t="shared" ref="F45" si="2">D45*E45</f>
        <v>0</v>
      </c>
    </row>
  </sheetData>
  <mergeCells count="3">
    <mergeCell ref="B1:F1"/>
    <mergeCell ref="B4:F4"/>
    <mergeCell ref="C7:F7"/>
  </mergeCells>
  <pageMargins left="0.25" right="0.25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topLeftCell="A93" zoomScale="85" zoomScaleNormal="85" workbookViewId="0">
      <selection activeCell="E119" sqref="E119"/>
    </sheetView>
  </sheetViews>
  <sheetFormatPr defaultRowHeight="12.75"/>
  <cols>
    <col min="1" max="1" width="8.28515625" style="1" customWidth="1"/>
    <col min="2" max="2" width="42.85546875" style="1" customWidth="1"/>
    <col min="3" max="3" width="9.7109375" style="64" customWidth="1"/>
    <col min="4" max="4" width="9.7109375" style="1" customWidth="1"/>
    <col min="5" max="5" width="14.42578125" style="1" customWidth="1"/>
    <col min="6" max="6" width="15.42578125" style="1" customWidth="1"/>
    <col min="7" max="7" width="16.140625" style="1" customWidth="1"/>
    <col min="8" max="16384" width="9.140625" style="1"/>
  </cols>
  <sheetData>
    <row r="1" spans="1:7" ht="22.5" customHeight="1">
      <c r="B1" s="178" t="s">
        <v>333</v>
      </c>
      <c r="C1" s="179"/>
      <c r="D1" s="179"/>
      <c r="E1" s="179"/>
      <c r="F1" s="180"/>
    </row>
    <row r="2" spans="1:7" ht="6" customHeight="1"/>
    <row r="3" spans="1:7" ht="18.75" customHeight="1">
      <c r="B3" s="1" t="s">
        <v>316</v>
      </c>
    </row>
    <row r="4" spans="1:7" ht="54" customHeight="1">
      <c r="B4" s="175" t="s">
        <v>324</v>
      </c>
      <c r="C4" s="181"/>
      <c r="D4" s="181"/>
      <c r="E4" s="181"/>
      <c r="F4" s="181"/>
    </row>
    <row r="5" spans="1:7" ht="10.5" customHeight="1">
      <c r="A5" s="2" t="s">
        <v>1</v>
      </c>
      <c r="G5" s="3"/>
    </row>
    <row r="6" spans="1:7" ht="18" customHeight="1">
      <c r="A6" s="3"/>
      <c r="B6" s="16" t="s">
        <v>311</v>
      </c>
      <c r="C6" s="77" t="s">
        <v>315</v>
      </c>
      <c r="D6" s="16"/>
      <c r="E6" s="16"/>
      <c r="F6" s="16"/>
      <c r="G6" s="3"/>
    </row>
    <row r="7" spans="1:7" ht="30.75" customHeight="1">
      <c r="A7" s="3"/>
      <c r="B7" s="1" t="s">
        <v>312</v>
      </c>
      <c r="C7" s="170" t="s">
        <v>422</v>
      </c>
      <c r="D7" s="170"/>
      <c r="E7" s="170"/>
      <c r="F7" s="170"/>
      <c r="G7" s="3"/>
    </row>
    <row r="8" spans="1:7" ht="18" customHeight="1">
      <c r="A8" s="3"/>
      <c r="B8" s="16" t="s">
        <v>313</v>
      </c>
      <c r="C8" s="77" t="s">
        <v>421</v>
      </c>
      <c r="D8" s="16"/>
      <c r="E8" s="16"/>
      <c r="G8" s="3"/>
    </row>
    <row r="9" spans="1:7">
      <c r="A9" s="3"/>
      <c r="B9" s="1" t="s">
        <v>318</v>
      </c>
      <c r="C9" s="65"/>
      <c r="D9" s="17"/>
      <c r="E9" s="17"/>
      <c r="F9" s="6"/>
      <c r="G9" s="3"/>
    </row>
    <row r="10" spans="1:7">
      <c r="A10" s="3"/>
      <c r="B10" s="6"/>
      <c r="C10" s="65"/>
      <c r="D10" s="17"/>
      <c r="E10" s="17"/>
      <c r="F10" s="6"/>
      <c r="G10" s="3"/>
    </row>
    <row r="11" spans="1:7">
      <c r="A11" s="3"/>
      <c r="B11" s="6"/>
      <c r="C11" s="65"/>
      <c r="D11" s="17"/>
      <c r="E11" s="17"/>
      <c r="F11" s="6"/>
      <c r="G11" s="3"/>
    </row>
    <row r="12" spans="1:7" ht="18" customHeight="1">
      <c r="A12" s="3"/>
      <c r="B12" s="9" t="s">
        <v>418</v>
      </c>
      <c r="C12" s="66"/>
      <c r="D12" s="14"/>
      <c r="E12" s="14"/>
      <c r="F12" s="14"/>
      <c r="G12" s="3"/>
    </row>
    <row r="13" spans="1:7" ht="18" customHeight="1">
      <c r="A13" s="3"/>
      <c r="B13" s="97" t="s">
        <v>335</v>
      </c>
      <c r="C13" s="98"/>
      <c r="D13" s="99"/>
      <c r="E13" s="99"/>
      <c r="F13" s="99"/>
      <c r="G13" s="3"/>
    </row>
    <row r="14" spans="1:7" ht="18" customHeight="1">
      <c r="A14" s="3"/>
      <c r="B14" s="97" t="s">
        <v>336</v>
      </c>
      <c r="C14" s="98"/>
      <c r="D14" s="99"/>
      <c r="E14" s="99"/>
      <c r="F14" s="99"/>
      <c r="G14" s="3"/>
    </row>
    <row r="15" spans="1:7" ht="18" customHeight="1">
      <c r="A15" s="3"/>
      <c r="B15" s="97" t="s">
        <v>337</v>
      </c>
      <c r="C15" s="98"/>
      <c r="D15" s="99"/>
      <c r="E15" s="99"/>
      <c r="F15" s="99"/>
      <c r="G15" s="3"/>
    </row>
    <row r="16" spans="1:7" ht="18" customHeight="1">
      <c r="A16" s="3"/>
      <c r="B16" s="6"/>
      <c r="C16" s="65"/>
      <c r="D16" s="17"/>
      <c r="E16" s="17"/>
      <c r="F16" s="6"/>
      <c r="G16" s="3"/>
    </row>
    <row r="17" spans="1:7" ht="20.25">
      <c r="A17" s="3"/>
      <c r="B17" s="2" t="s">
        <v>419</v>
      </c>
      <c r="C17" s="65"/>
      <c r="D17" s="17"/>
      <c r="E17" s="17"/>
      <c r="F17" s="6"/>
      <c r="G17" s="3"/>
    </row>
    <row r="18" spans="1:7" ht="24" customHeight="1">
      <c r="A18" s="3"/>
      <c r="B18" s="19"/>
      <c r="C18" s="67"/>
      <c r="D18" s="20"/>
      <c r="E18" s="20"/>
      <c r="F18" s="21" t="s">
        <v>5</v>
      </c>
      <c r="G18" s="3"/>
    </row>
    <row r="19" spans="1:7" ht="19.5" customHeight="1">
      <c r="A19" s="3"/>
      <c r="B19" s="37" t="str">
        <f>B28</f>
        <v>Doplnění rozvaděje R stávající</v>
      </c>
      <c r="C19" s="69"/>
      <c r="D19" s="31"/>
      <c r="E19" s="32"/>
      <c r="F19" s="142">
        <f>F28</f>
        <v>0</v>
      </c>
      <c r="G19" s="26"/>
    </row>
    <row r="20" spans="1:7" ht="19.5" customHeight="1">
      <c r="A20" s="3"/>
      <c r="B20" s="37" t="str">
        <f>B43</f>
        <v>Rozvaděče Rx</v>
      </c>
      <c r="C20" s="69"/>
      <c r="D20" s="31"/>
      <c r="E20" s="32"/>
      <c r="F20" s="142">
        <f>F43</f>
        <v>0</v>
      </c>
      <c r="G20" s="26"/>
    </row>
    <row r="21" spans="1:7" ht="19.5" customHeight="1">
      <c r="A21" s="3"/>
      <c r="B21" s="37" t="str">
        <f>B56</f>
        <v>Montáž + Materiál</v>
      </c>
      <c r="C21" s="69"/>
      <c r="D21" s="31"/>
      <c r="E21" s="32"/>
      <c r="F21" s="142">
        <f>F56</f>
        <v>0</v>
      </c>
      <c r="G21" s="26"/>
    </row>
    <row r="22" spans="1:7" ht="19.5" customHeight="1">
      <c r="A22" s="3"/>
      <c r="B22" s="37" t="str">
        <f>B108</f>
        <v>Stavební/zednické výpomoce</v>
      </c>
      <c r="C22" s="69"/>
      <c r="D22" s="31"/>
      <c r="E22" s="32"/>
      <c r="F22" s="142">
        <f>F108</f>
        <v>0</v>
      </c>
      <c r="G22" s="26"/>
    </row>
    <row r="23" spans="1:7" ht="19.5" customHeight="1" thickBot="1">
      <c r="A23" s="3"/>
      <c r="B23" s="37" t="s">
        <v>33</v>
      </c>
      <c r="C23" s="69"/>
      <c r="D23" s="31"/>
      <c r="E23" s="32"/>
      <c r="F23" s="142">
        <f>F114</f>
        <v>0</v>
      </c>
      <c r="G23" s="26"/>
    </row>
    <row r="24" spans="1:7" ht="19.5" customHeight="1" thickBot="1">
      <c r="A24" s="3"/>
      <c r="B24" s="42" t="s">
        <v>0</v>
      </c>
      <c r="C24" s="71"/>
      <c r="D24" s="43"/>
      <c r="E24" s="44"/>
      <c r="F24" s="143">
        <f>SUM(F19:F23)</f>
        <v>0</v>
      </c>
      <c r="G24" s="3"/>
    </row>
    <row r="25" spans="1:7">
      <c r="A25" s="3"/>
      <c r="B25" s="6"/>
      <c r="C25" s="65"/>
      <c r="D25" s="17"/>
      <c r="E25" s="17"/>
      <c r="F25" s="6"/>
      <c r="G25" s="3"/>
    </row>
    <row r="26" spans="1:7" ht="27.75" customHeight="1">
      <c r="A26" s="128" t="s">
        <v>417</v>
      </c>
      <c r="B26" s="129" t="s">
        <v>420</v>
      </c>
      <c r="C26" s="128" t="s">
        <v>415</v>
      </c>
      <c r="D26" s="130" t="s">
        <v>416</v>
      </c>
      <c r="E26" s="131" t="s">
        <v>414</v>
      </c>
      <c r="F26" s="132" t="s">
        <v>413</v>
      </c>
    </row>
    <row r="27" spans="1:7">
      <c r="A27" s="135"/>
      <c r="B27" s="136"/>
      <c r="C27" s="135"/>
      <c r="D27" s="137"/>
      <c r="E27" s="138"/>
      <c r="F27" s="139"/>
    </row>
    <row r="28" spans="1:7" ht="21" customHeight="1">
      <c r="A28" s="102"/>
      <c r="B28" s="117" t="s">
        <v>338</v>
      </c>
      <c r="C28" s="118"/>
      <c r="D28" s="118"/>
      <c r="E28" s="119"/>
      <c r="F28" s="141">
        <f>SUM(F29:F40)</f>
        <v>0</v>
      </c>
    </row>
    <row r="29" spans="1:7">
      <c r="A29" s="140">
        <v>1</v>
      </c>
      <c r="B29" s="126" t="s">
        <v>339</v>
      </c>
      <c r="C29" s="121" t="s">
        <v>340</v>
      </c>
      <c r="D29" s="122">
        <v>1</v>
      </c>
      <c r="E29" s="154"/>
      <c r="F29" s="123">
        <f t="shared" ref="F29:F40" si="0">D29*E29</f>
        <v>0</v>
      </c>
    </row>
    <row r="30" spans="1:7">
      <c r="A30" s="140">
        <f t="shared" ref="A30:A40" si="1">A29+1</f>
        <v>2</v>
      </c>
      <c r="B30" s="126" t="s">
        <v>341</v>
      </c>
      <c r="C30" s="121" t="s">
        <v>342</v>
      </c>
      <c r="D30" s="122">
        <v>6</v>
      </c>
      <c r="E30" s="154"/>
      <c r="F30" s="123">
        <f t="shared" si="0"/>
        <v>0</v>
      </c>
    </row>
    <row r="31" spans="1:7">
      <c r="A31" s="140">
        <f t="shared" si="1"/>
        <v>3</v>
      </c>
      <c r="B31" s="126" t="s">
        <v>343</v>
      </c>
      <c r="C31" s="121" t="s">
        <v>21</v>
      </c>
      <c r="D31" s="122">
        <v>1</v>
      </c>
      <c r="E31" s="154"/>
      <c r="F31" s="123">
        <f t="shared" si="0"/>
        <v>0</v>
      </c>
    </row>
    <row r="32" spans="1:7">
      <c r="A32" s="140">
        <f t="shared" si="1"/>
        <v>4</v>
      </c>
      <c r="B32" s="126" t="s">
        <v>344</v>
      </c>
      <c r="C32" s="121" t="s">
        <v>340</v>
      </c>
      <c r="D32" s="122">
        <v>1</v>
      </c>
      <c r="E32" s="154"/>
      <c r="F32" s="123">
        <f t="shared" si="0"/>
        <v>0</v>
      </c>
    </row>
    <row r="33" spans="1:6">
      <c r="A33" s="140">
        <f t="shared" si="1"/>
        <v>5</v>
      </c>
      <c r="B33" s="126" t="s">
        <v>345</v>
      </c>
      <c r="C33" s="121" t="s">
        <v>340</v>
      </c>
      <c r="D33" s="122">
        <v>2</v>
      </c>
      <c r="E33" s="154"/>
      <c r="F33" s="123">
        <f t="shared" si="0"/>
        <v>0</v>
      </c>
    </row>
    <row r="34" spans="1:6">
      <c r="A34" s="140">
        <f t="shared" si="1"/>
        <v>6</v>
      </c>
      <c r="B34" s="126" t="s">
        <v>346</v>
      </c>
      <c r="C34" s="121" t="s">
        <v>340</v>
      </c>
      <c r="D34" s="122">
        <v>1</v>
      </c>
      <c r="E34" s="154"/>
      <c r="F34" s="123">
        <f t="shared" si="0"/>
        <v>0</v>
      </c>
    </row>
    <row r="35" spans="1:6">
      <c r="A35" s="140">
        <f t="shared" si="1"/>
        <v>7</v>
      </c>
      <c r="B35" s="126" t="s">
        <v>347</v>
      </c>
      <c r="C35" s="121" t="s">
        <v>340</v>
      </c>
      <c r="D35" s="122">
        <v>4</v>
      </c>
      <c r="E35" s="154"/>
      <c r="F35" s="123">
        <f t="shared" si="0"/>
        <v>0</v>
      </c>
    </row>
    <row r="36" spans="1:6">
      <c r="A36" s="140">
        <f t="shared" si="1"/>
        <v>8</v>
      </c>
      <c r="B36" s="126" t="s">
        <v>348</v>
      </c>
      <c r="C36" s="121" t="s">
        <v>340</v>
      </c>
      <c r="D36" s="122">
        <v>1</v>
      </c>
      <c r="E36" s="154"/>
      <c r="F36" s="123">
        <f t="shared" si="0"/>
        <v>0</v>
      </c>
    </row>
    <row r="37" spans="1:6">
      <c r="A37" s="140">
        <f t="shared" si="1"/>
        <v>9</v>
      </c>
      <c r="B37" s="126" t="s">
        <v>349</v>
      </c>
      <c r="C37" s="121" t="s">
        <v>340</v>
      </c>
      <c r="D37" s="122">
        <v>8</v>
      </c>
      <c r="E37" s="154"/>
      <c r="F37" s="123">
        <f t="shared" si="0"/>
        <v>0</v>
      </c>
    </row>
    <row r="38" spans="1:6">
      <c r="A38" s="140">
        <f t="shared" si="1"/>
        <v>10</v>
      </c>
      <c r="B38" s="126" t="s">
        <v>350</v>
      </c>
      <c r="C38" s="121" t="s">
        <v>340</v>
      </c>
      <c r="D38" s="122">
        <v>7</v>
      </c>
      <c r="E38" s="154"/>
      <c r="F38" s="123">
        <f t="shared" si="0"/>
        <v>0</v>
      </c>
    </row>
    <row r="39" spans="1:6">
      <c r="A39" s="140">
        <f t="shared" si="1"/>
        <v>11</v>
      </c>
      <c r="B39" s="126" t="s">
        <v>351</v>
      </c>
      <c r="C39" s="121" t="s">
        <v>340</v>
      </c>
      <c r="D39" s="122">
        <v>2</v>
      </c>
      <c r="E39" s="154"/>
      <c r="F39" s="123">
        <f t="shared" si="0"/>
        <v>0</v>
      </c>
    </row>
    <row r="40" spans="1:6">
      <c r="A40" s="140">
        <f t="shared" si="1"/>
        <v>12</v>
      </c>
      <c r="B40" s="126" t="s">
        <v>352</v>
      </c>
      <c r="C40" s="121" t="s">
        <v>21</v>
      </c>
      <c r="D40" s="122">
        <v>1</v>
      </c>
      <c r="E40" s="154"/>
      <c r="F40" s="123">
        <f t="shared" si="0"/>
        <v>0</v>
      </c>
    </row>
    <row r="41" spans="1:6" ht="22.5" customHeight="1">
      <c r="A41" s="133"/>
      <c r="B41" s="100"/>
      <c r="C41" s="104"/>
      <c r="D41" s="105"/>
      <c r="E41" s="116"/>
      <c r="F41" s="101"/>
    </row>
    <row r="42" spans="1:6" s="157" customFormat="1" ht="22.5" customHeight="1">
      <c r="A42" s="133"/>
      <c r="B42" s="100"/>
      <c r="C42" s="104"/>
      <c r="D42" s="105"/>
      <c r="E42" s="116"/>
      <c r="F42" s="101"/>
    </row>
    <row r="43" spans="1:6" ht="21" customHeight="1">
      <c r="A43" s="102"/>
      <c r="B43" s="117" t="s">
        <v>353</v>
      </c>
      <c r="C43" s="118"/>
      <c r="D43" s="118"/>
      <c r="E43" s="119"/>
      <c r="F43" s="141">
        <f>SUM(F44:F54)</f>
        <v>0</v>
      </c>
    </row>
    <row r="44" spans="1:6" ht="38.25">
      <c r="A44" s="103">
        <f>A40+1</f>
        <v>13</v>
      </c>
      <c r="B44" s="134" t="s">
        <v>354</v>
      </c>
      <c r="C44" s="121" t="s">
        <v>340</v>
      </c>
      <c r="D44" s="122">
        <v>4</v>
      </c>
      <c r="E44" s="154"/>
      <c r="F44" s="123">
        <f t="shared" ref="F44:F54" si="2">D44*E44</f>
        <v>0</v>
      </c>
    </row>
    <row r="45" spans="1:6">
      <c r="A45" s="103">
        <f>A44+1</f>
        <v>14</v>
      </c>
      <c r="B45" s="126" t="s">
        <v>355</v>
      </c>
      <c r="C45" s="121" t="s">
        <v>340</v>
      </c>
      <c r="D45" s="122">
        <v>4</v>
      </c>
      <c r="E45" s="154"/>
      <c r="F45" s="123">
        <f t="shared" si="2"/>
        <v>0</v>
      </c>
    </row>
    <row r="46" spans="1:6">
      <c r="A46" s="103">
        <f>A45+1</f>
        <v>15</v>
      </c>
      <c r="B46" s="126" t="s">
        <v>356</v>
      </c>
      <c r="C46" s="121" t="s">
        <v>340</v>
      </c>
      <c r="D46" s="122">
        <v>1</v>
      </c>
      <c r="E46" s="154"/>
      <c r="F46" s="123">
        <f>D46*E46</f>
        <v>0</v>
      </c>
    </row>
    <row r="47" spans="1:6">
      <c r="A47" s="103">
        <f t="shared" ref="A47:A53" si="3">A46+1</f>
        <v>16</v>
      </c>
      <c r="B47" s="126" t="s">
        <v>357</v>
      </c>
      <c r="C47" s="121" t="s">
        <v>340</v>
      </c>
      <c r="D47" s="122">
        <v>4</v>
      </c>
      <c r="E47" s="154"/>
      <c r="F47" s="123">
        <f t="shared" si="2"/>
        <v>0</v>
      </c>
    </row>
    <row r="48" spans="1:6">
      <c r="A48" s="103">
        <f t="shared" si="3"/>
        <v>17</v>
      </c>
      <c r="B48" s="126" t="s">
        <v>358</v>
      </c>
      <c r="C48" s="121" t="s">
        <v>340</v>
      </c>
      <c r="D48" s="122">
        <v>20</v>
      </c>
      <c r="E48" s="154"/>
      <c r="F48" s="123">
        <f t="shared" si="2"/>
        <v>0</v>
      </c>
    </row>
    <row r="49" spans="1:6">
      <c r="A49" s="103">
        <f t="shared" si="3"/>
        <v>18</v>
      </c>
      <c r="B49" s="126" t="s">
        <v>359</v>
      </c>
      <c r="C49" s="121" t="s">
        <v>340</v>
      </c>
      <c r="D49" s="122">
        <v>8</v>
      </c>
      <c r="E49" s="154"/>
      <c r="F49" s="123">
        <f t="shared" si="2"/>
        <v>0</v>
      </c>
    </row>
    <row r="50" spans="1:6">
      <c r="A50" s="103">
        <f t="shared" si="3"/>
        <v>19</v>
      </c>
      <c r="B50" s="126" t="s">
        <v>360</v>
      </c>
      <c r="C50" s="121" t="s">
        <v>340</v>
      </c>
      <c r="D50" s="122">
        <v>8</v>
      </c>
      <c r="E50" s="154"/>
      <c r="F50" s="123">
        <f>D50*E50</f>
        <v>0</v>
      </c>
    </row>
    <row r="51" spans="1:6">
      <c r="A51" s="103">
        <f t="shared" si="3"/>
        <v>20</v>
      </c>
      <c r="B51" s="126" t="s">
        <v>349</v>
      </c>
      <c r="C51" s="121" t="s">
        <v>340</v>
      </c>
      <c r="D51" s="122">
        <v>44</v>
      </c>
      <c r="E51" s="154"/>
      <c r="F51" s="123">
        <f t="shared" si="2"/>
        <v>0</v>
      </c>
    </row>
    <row r="52" spans="1:6">
      <c r="A52" s="103">
        <f t="shared" si="3"/>
        <v>21</v>
      </c>
      <c r="B52" s="126" t="s">
        <v>361</v>
      </c>
      <c r="C52" s="121" t="s">
        <v>340</v>
      </c>
      <c r="D52" s="122">
        <v>4</v>
      </c>
      <c r="E52" s="154"/>
      <c r="F52" s="123">
        <f t="shared" si="2"/>
        <v>0</v>
      </c>
    </row>
    <row r="53" spans="1:6">
      <c r="A53" s="103">
        <f t="shared" si="3"/>
        <v>22</v>
      </c>
      <c r="B53" s="126" t="s">
        <v>362</v>
      </c>
      <c r="C53" s="121" t="s">
        <v>21</v>
      </c>
      <c r="D53" s="122">
        <v>1</v>
      </c>
      <c r="E53" s="154"/>
      <c r="F53" s="123">
        <f t="shared" si="2"/>
        <v>0</v>
      </c>
    </row>
    <row r="54" spans="1:6">
      <c r="A54" s="103">
        <f>A53+1</f>
        <v>23</v>
      </c>
      <c r="B54" s="126" t="s">
        <v>351</v>
      </c>
      <c r="C54" s="121" t="s">
        <v>340</v>
      </c>
      <c r="D54" s="122">
        <v>4</v>
      </c>
      <c r="E54" s="154"/>
      <c r="F54" s="123">
        <f t="shared" si="2"/>
        <v>0</v>
      </c>
    </row>
    <row r="55" spans="1:6" ht="32.25" customHeight="1">
      <c r="A55" s="133"/>
      <c r="B55" s="100"/>
      <c r="C55" s="104"/>
      <c r="D55" s="105"/>
      <c r="E55" s="116"/>
      <c r="F55" s="101"/>
    </row>
    <row r="56" spans="1:6" ht="21" customHeight="1">
      <c r="A56" s="102"/>
      <c r="B56" s="117" t="s">
        <v>334</v>
      </c>
      <c r="C56" s="118"/>
      <c r="D56" s="118"/>
      <c r="E56" s="119"/>
      <c r="F56" s="141">
        <f>SUM(F57:F106)</f>
        <v>0</v>
      </c>
    </row>
    <row r="57" spans="1:6">
      <c r="A57" s="103">
        <f>A54+1</f>
        <v>24</v>
      </c>
      <c r="B57" s="120" t="s">
        <v>363</v>
      </c>
      <c r="C57" s="121" t="s">
        <v>9</v>
      </c>
      <c r="D57" s="122">
        <v>44</v>
      </c>
      <c r="E57" s="155"/>
      <c r="F57" s="123">
        <f t="shared" ref="F57:F106" si="4">D57*E57</f>
        <v>0</v>
      </c>
    </row>
    <row r="58" spans="1:6">
      <c r="A58" s="103">
        <f>A57+1</f>
        <v>25</v>
      </c>
      <c r="B58" s="120" t="s">
        <v>364</v>
      </c>
      <c r="C58" s="121" t="s">
        <v>9</v>
      </c>
      <c r="D58" s="122">
        <v>58</v>
      </c>
      <c r="E58" s="155"/>
      <c r="F58" s="123">
        <f t="shared" si="4"/>
        <v>0</v>
      </c>
    </row>
    <row r="59" spans="1:6">
      <c r="A59" s="103">
        <f t="shared" ref="A59:A105" si="5">A58+1</f>
        <v>26</v>
      </c>
      <c r="B59" s="120" t="s">
        <v>365</v>
      </c>
      <c r="C59" s="121" t="s">
        <v>9</v>
      </c>
      <c r="D59" s="122">
        <v>132</v>
      </c>
      <c r="E59" s="155"/>
      <c r="F59" s="123">
        <f t="shared" si="4"/>
        <v>0</v>
      </c>
    </row>
    <row r="60" spans="1:6">
      <c r="A60" s="103">
        <f t="shared" si="5"/>
        <v>27</v>
      </c>
      <c r="B60" s="120" t="s">
        <v>366</v>
      </c>
      <c r="C60" s="121" t="s">
        <v>9</v>
      </c>
      <c r="D60" s="122">
        <v>308</v>
      </c>
      <c r="E60" s="155"/>
      <c r="F60" s="123">
        <f t="shared" si="4"/>
        <v>0</v>
      </c>
    </row>
    <row r="61" spans="1:6">
      <c r="A61" s="103">
        <f t="shared" si="5"/>
        <v>28</v>
      </c>
      <c r="B61" s="120" t="s">
        <v>367</v>
      </c>
      <c r="C61" s="121" t="s">
        <v>9</v>
      </c>
      <c r="D61" s="122">
        <v>152</v>
      </c>
      <c r="E61" s="155"/>
      <c r="F61" s="123">
        <f t="shared" si="4"/>
        <v>0</v>
      </c>
    </row>
    <row r="62" spans="1:6">
      <c r="A62" s="103">
        <f t="shared" si="5"/>
        <v>29</v>
      </c>
      <c r="B62" s="120" t="s">
        <v>368</v>
      </c>
      <c r="C62" s="121" t="s">
        <v>9</v>
      </c>
      <c r="D62" s="122">
        <v>125</v>
      </c>
      <c r="E62" s="155"/>
      <c r="F62" s="123">
        <f t="shared" si="4"/>
        <v>0</v>
      </c>
    </row>
    <row r="63" spans="1:6">
      <c r="A63" s="103">
        <f t="shared" si="5"/>
        <v>30</v>
      </c>
      <c r="B63" s="120" t="s">
        <v>369</v>
      </c>
      <c r="C63" s="121" t="s">
        <v>9</v>
      </c>
      <c r="D63" s="122">
        <v>100</v>
      </c>
      <c r="E63" s="155"/>
      <c r="F63" s="123">
        <f t="shared" si="4"/>
        <v>0</v>
      </c>
    </row>
    <row r="64" spans="1:6">
      <c r="A64" s="103">
        <f t="shared" si="5"/>
        <v>31</v>
      </c>
      <c r="B64" s="120" t="s">
        <v>350</v>
      </c>
      <c r="C64" s="121" t="s">
        <v>340</v>
      </c>
      <c r="D64" s="122">
        <v>36</v>
      </c>
      <c r="E64" s="155"/>
      <c r="F64" s="123">
        <f t="shared" si="4"/>
        <v>0</v>
      </c>
    </row>
    <row r="65" spans="1:6">
      <c r="A65" s="103">
        <f t="shared" si="5"/>
        <v>32</v>
      </c>
      <c r="B65" s="120" t="s">
        <v>370</v>
      </c>
      <c r="C65" s="121" t="s">
        <v>340</v>
      </c>
      <c r="D65" s="122">
        <v>8</v>
      </c>
      <c r="E65" s="155"/>
      <c r="F65" s="123">
        <f t="shared" si="4"/>
        <v>0</v>
      </c>
    </row>
    <row r="66" spans="1:6">
      <c r="A66" s="103">
        <f t="shared" si="5"/>
        <v>33</v>
      </c>
      <c r="B66" s="120" t="s">
        <v>371</v>
      </c>
      <c r="C66" s="121" t="s">
        <v>340</v>
      </c>
      <c r="D66" s="122">
        <v>8</v>
      </c>
      <c r="E66" s="155"/>
      <c r="F66" s="123">
        <f t="shared" si="4"/>
        <v>0</v>
      </c>
    </row>
    <row r="67" spans="1:6">
      <c r="A67" s="103">
        <f t="shared" si="5"/>
        <v>34</v>
      </c>
      <c r="B67" s="120" t="s">
        <v>372</v>
      </c>
      <c r="C67" s="121" t="s">
        <v>340</v>
      </c>
      <c r="D67" s="122">
        <v>4</v>
      </c>
      <c r="E67" s="155"/>
      <c r="F67" s="123">
        <f t="shared" si="4"/>
        <v>0</v>
      </c>
    </row>
    <row r="68" spans="1:6">
      <c r="A68" s="103">
        <f t="shared" si="5"/>
        <v>35</v>
      </c>
      <c r="B68" s="120" t="s">
        <v>373</v>
      </c>
      <c r="C68" s="121" t="s">
        <v>340</v>
      </c>
      <c r="D68" s="122">
        <v>5</v>
      </c>
      <c r="E68" s="155"/>
      <c r="F68" s="123">
        <f t="shared" si="4"/>
        <v>0</v>
      </c>
    </row>
    <row r="69" spans="1:6">
      <c r="A69" s="103">
        <f t="shared" si="5"/>
        <v>36</v>
      </c>
      <c r="B69" s="120" t="s">
        <v>374</v>
      </c>
      <c r="C69" s="121" t="s">
        <v>340</v>
      </c>
      <c r="D69" s="122">
        <v>49</v>
      </c>
      <c r="E69" s="155"/>
      <c r="F69" s="123">
        <f t="shared" si="4"/>
        <v>0</v>
      </c>
    </row>
    <row r="70" spans="1:6">
      <c r="A70" s="103">
        <f t="shared" si="5"/>
        <v>37</v>
      </c>
      <c r="B70" s="120" t="s">
        <v>375</v>
      </c>
      <c r="C70" s="121" t="s">
        <v>340</v>
      </c>
      <c r="D70" s="122">
        <v>1</v>
      </c>
      <c r="E70" s="155"/>
      <c r="F70" s="123">
        <f t="shared" si="4"/>
        <v>0</v>
      </c>
    </row>
    <row r="71" spans="1:6">
      <c r="A71" s="103">
        <f t="shared" si="5"/>
        <v>38</v>
      </c>
      <c r="B71" s="120" t="s">
        <v>376</v>
      </c>
      <c r="C71" s="121" t="s">
        <v>340</v>
      </c>
      <c r="D71" s="122">
        <v>4</v>
      </c>
      <c r="E71" s="155"/>
      <c r="F71" s="123">
        <f t="shared" si="4"/>
        <v>0</v>
      </c>
    </row>
    <row r="72" spans="1:6">
      <c r="A72" s="103">
        <f t="shared" si="5"/>
        <v>39</v>
      </c>
      <c r="B72" s="120" t="s">
        <v>377</v>
      </c>
      <c r="C72" s="121" t="s">
        <v>340</v>
      </c>
      <c r="D72" s="122">
        <v>36</v>
      </c>
      <c r="E72" s="155"/>
      <c r="F72" s="123">
        <f t="shared" si="4"/>
        <v>0</v>
      </c>
    </row>
    <row r="73" spans="1:6">
      <c r="A73" s="103">
        <f t="shared" si="5"/>
        <v>40</v>
      </c>
      <c r="B73" s="120" t="s">
        <v>378</v>
      </c>
      <c r="C73" s="121" t="s">
        <v>340</v>
      </c>
      <c r="D73" s="122">
        <v>19</v>
      </c>
      <c r="E73" s="155"/>
      <c r="F73" s="123">
        <f t="shared" si="4"/>
        <v>0</v>
      </c>
    </row>
    <row r="74" spans="1:6" ht="25.5">
      <c r="A74" s="103">
        <f t="shared" si="5"/>
        <v>41</v>
      </c>
      <c r="B74" s="124" t="s">
        <v>379</v>
      </c>
      <c r="C74" s="121" t="s">
        <v>340</v>
      </c>
      <c r="D74" s="122">
        <v>13</v>
      </c>
      <c r="E74" s="155"/>
      <c r="F74" s="123">
        <f t="shared" si="4"/>
        <v>0</v>
      </c>
    </row>
    <row r="75" spans="1:6">
      <c r="A75" s="103">
        <f t="shared" si="5"/>
        <v>42</v>
      </c>
      <c r="B75" s="120" t="s">
        <v>380</v>
      </c>
      <c r="C75" s="121" t="s">
        <v>340</v>
      </c>
      <c r="D75" s="122">
        <v>13</v>
      </c>
      <c r="E75" s="155"/>
      <c r="F75" s="123">
        <f t="shared" si="4"/>
        <v>0</v>
      </c>
    </row>
    <row r="76" spans="1:6" ht="25.5">
      <c r="A76" s="103">
        <f t="shared" si="5"/>
        <v>43</v>
      </c>
      <c r="B76" s="124" t="s">
        <v>381</v>
      </c>
      <c r="C76" s="121" t="s">
        <v>340</v>
      </c>
      <c r="D76" s="122">
        <v>4</v>
      </c>
      <c r="E76" s="155"/>
      <c r="F76" s="123">
        <f t="shared" si="4"/>
        <v>0</v>
      </c>
    </row>
    <row r="77" spans="1:6">
      <c r="A77" s="103">
        <f t="shared" si="5"/>
        <v>44</v>
      </c>
      <c r="B77" s="120" t="s">
        <v>380</v>
      </c>
      <c r="C77" s="121" t="s">
        <v>340</v>
      </c>
      <c r="D77" s="122">
        <v>4</v>
      </c>
      <c r="E77" s="155"/>
      <c r="F77" s="123">
        <f t="shared" si="4"/>
        <v>0</v>
      </c>
    </row>
    <row r="78" spans="1:6" ht="38.25">
      <c r="A78" s="103">
        <f t="shared" si="5"/>
        <v>45</v>
      </c>
      <c r="B78" s="124" t="s">
        <v>382</v>
      </c>
      <c r="C78" s="121" t="s">
        <v>340</v>
      </c>
      <c r="D78" s="122">
        <v>1</v>
      </c>
      <c r="E78" s="155"/>
      <c r="F78" s="123">
        <f t="shared" si="4"/>
        <v>0</v>
      </c>
    </row>
    <row r="79" spans="1:6">
      <c r="A79" s="103">
        <f t="shared" si="5"/>
        <v>46</v>
      </c>
      <c r="B79" s="120" t="s">
        <v>380</v>
      </c>
      <c r="C79" s="121" t="s">
        <v>340</v>
      </c>
      <c r="D79" s="122">
        <v>1</v>
      </c>
      <c r="E79" s="155"/>
      <c r="F79" s="123">
        <f t="shared" si="4"/>
        <v>0</v>
      </c>
    </row>
    <row r="80" spans="1:6" ht="38.25">
      <c r="A80" s="103">
        <f t="shared" si="5"/>
        <v>47</v>
      </c>
      <c r="B80" s="124" t="s">
        <v>383</v>
      </c>
      <c r="C80" s="121" t="s">
        <v>340</v>
      </c>
      <c r="D80" s="122">
        <v>1</v>
      </c>
      <c r="E80" s="155"/>
      <c r="F80" s="123">
        <f t="shared" si="4"/>
        <v>0</v>
      </c>
    </row>
    <row r="81" spans="1:6">
      <c r="A81" s="103">
        <f t="shared" si="5"/>
        <v>48</v>
      </c>
      <c r="B81" s="120" t="s">
        <v>380</v>
      </c>
      <c r="C81" s="121" t="s">
        <v>340</v>
      </c>
      <c r="D81" s="122">
        <v>1</v>
      </c>
      <c r="E81" s="155"/>
      <c r="F81" s="123">
        <f t="shared" si="4"/>
        <v>0</v>
      </c>
    </row>
    <row r="82" spans="1:6">
      <c r="A82" s="103">
        <f t="shared" si="5"/>
        <v>49</v>
      </c>
      <c r="B82" s="120" t="s">
        <v>384</v>
      </c>
      <c r="C82" s="121" t="s">
        <v>340</v>
      </c>
      <c r="D82" s="122">
        <v>36</v>
      </c>
      <c r="E82" s="155"/>
      <c r="F82" s="123">
        <f t="shared" si="4"/>
        <v>0</v>
      </c>
    </row>
    <row r="83" spans="1:6">
      <c r="A83" s="103">
        <f t="shared" si="5"/>
        <v>50</v>
      </c>
      <c r="B83" s="120" t="s">
        <v>385</v>
      </c>
      <c r="C83" s="121" t="s">
        <v>340</v>
      </c>
      <c r="D83" s="122">
        <v>36</v>
      </c>
      <c r="E83" s="155"/>
      <c r="F83" s="123">
        <f t="shared" si="4"/>
        <v>0</v>
      </c>
    </row>
    <row r="84" spans="1:6">
      <c r="A84" s="103">
        <f t="shared" si="5"/>
        <v>51</v>
      </c>
      <c r="B84" s="120" t="s">
        <v>386</v>
      </c>
      <c r="C84" s="121" t="s">
        <v>340</v>
      </c>
      <c r="D84" s="122">
        <v>1</v>
      </c>
      <c r="E84" s="155"/>
      <c r="F84" s="123">
        <f t="shared" si="4"/>
        <v>0</v>
      </c>
    </row>
    <row r="85" spans="1:6">
      <c r="A85" s="103">
        <f t="shared" si="5"/>
        <v>52</v>
      </c>
      <c r="B85" s="120" t="s">
        <v>387</v>
      </c>
      <c r="C85" s="121" t="s">
        <v>340</v>
      </c>
      <c r="D85" s="122">
        <v>1</v>
      </c>
      <c r="E85" s="155"/>
      <c r="F85" s="123">
        <f t="shared" si="4"/>
        <v>0</v>
      </c>
    </row>
    <row r="86" spans="1:6" ht="25.5">
      <c r="A86" s="103">
        <f t="shared" si="5"/>
        <v>53</v>
      </c>
      <c r="B86" s="124" t="s">
        <v>388</v>
      </c>
      <c r="C86" s="121" t="s">
        <v>340</v>
      </c>
      <c r="D86" s="122">
        <v>4</v>
      </c>
      <c r="E86" s="155"/>
      <c r="F86" s="123">
        <f t="shared" si="4"/>
        <v>0</v>
      </c>
    </row>
    <row r="87" spans="1:6">
      <c r="A87" s="103">
        <f t="shared" si="5"/>
        <v>54</v>
      </c>
      <c r="B87" s="125" t="s">
        <v>389</v>
      </c>
      <c r="C87" s="121" t="s">
        <v>340</v>
      </c>
      <c r="D87" s="122">
        <v>2</v>
      </c>
      <c r="E87" s="155"/>
      <c r="F87" s="123">
        <f t="shared" si="4"/>
        <v>0</v>
      </c>
    </row>
    <row r="88" spans="1:6">
      <c r="A88" s="103">
        <f t="shared" si="5"/>
        <v>55</v>
      </c>
      <c r="B88" s="120" t="s">
        <v>390</v>
      </c>
      <c r="C88" s="121" t="s">
        <v>340</v>
      </c>
      <c r="D88" s="122">
        <v>65</v>
      </c>
      <c r="E88" s="155"/>
      <c r="F88" s="123">
        <f t="shared" si="4"/>
        <v>0</v>
      </c>
    </row>
    <row r="89" spans="1:6">
      <c r="A89" s="103">
        <f t="shared" si="5"/>
        <v>56</v>
      </c>
      <c r="B89" s="120" t="s">
        <v>391</v>
      </c>
      <c r="C89" s="121" t="s">
        <v>340</v>
      </c>
      <c r="D89" s="122">
        <v>26</v>
      </c>
      <c r="E89" s="155"/>
      <c r="F89" s="123">
        <f t="shared" si="4"/>
        <v>0</v>
      </c>
    </row>
    <row r="90" spans="1:6">
      <c r="A90" s="103">
        <f t="shared" si="5"/>
        <v>57</v>
      </c>
      <c r="B90" s="120" t="s">
        <v>392</v>
      </c>
      <c r="C90" s="121" t="s">
        <v>340</v>
      </c>
      <c r="D90" s="122">
        <v>12</v>
      </c>
      <c r="E90" s="155"/>
      <c r="F90" s="123">
        <f t="shared" si="4"/>
        <v>0</v>
      </c>
    </row>
    <row r="91" spans="1:6">
      <c r="A91" s="103">
        <f t="shared" si="5"/>
        <v>58</v>
      </c>
      <c r="B91" s="120" t="s">
        <v>393</v>
      </c>
      <c r="C91" s="121" t="s">
        <v>340</v>
      </c>
      <c r="D91" s="122">
        <v>4</v>
      </c>
      <c r="E91" s="155"/>
      <c r="F91" s="123">
        <f t="shared" si="4"/>
        <v>0</v>
      </c>
    </row>
    <row r="92" spans="1:6">
      <c r="A92" s="103">
        <f t="shared" si="5"/>
        <v>59</v>
      </c>
      <c r="B92" s="120" t="s">
        <v>394</v>
      </c>
      <c r="C92" s="121" t="s">
        <v>9</v>
      </c>
      <c r="D92" s="122">
        <v>8</v>
      </c>
      <c r="E92" s="155"/>
      <c r="F92" s="123">
        <f t="shared" si="4"/>
        <v>0</v>
      </c>
    </row>
    <row r="93" spans="1:6">
      <c r="A93" s="103">
        <f t="shared" si="5"/>
        <v>60</v>
      </c>
      <c r="B93" s="120" t="s">
        <v>395</v>
      </c>
      <c r="C93" s="121" t="s">
        <v>9</v>
      </c>
      <c r="D93" s="122">
        <v>3</v>
      </c>
      <c r="E93" s="155"/>
      <c r="F93" s="123">
        <f t="shared" si="4"/>
        <v>0</v>
      </c>
    </row>
    <row r="94" spans="1:6">
      <c r="A94" s="103">
        <f t="shared" si="5"/>
        <v>61</v>
      </c>
      <c r="B94" s="120" t="s">
        <v>396</v>
      </c>
      <c r="C94" s="121" t="s">
        <v>340</v>
      </c>
      <c r="D94" s="122">
        <v>2</v>
      </c>
      <c r="E94" s="155"/>
      <c r="F94" s="123">
        <f t="shared" si="4"/>
        <v>0</v>
      </c>
    </row>
    <row r="95" spans="1:6">
      <c r="A95" s="103">
        <f t="shared" si="5"/>
        <v>62</v>
      </c>
      <c r="B95" s="120" t="s">
        <v>397</v>
      </c>
      <c r="C95" s="121" t="s">
        <v>340</v>
      </c>
      <c r="D95" s="122">
        <v>2</v>
      </c>
      <c r="E95" s="155"/>
      <c r="F95" s="123">
        <f t="shared" si="4"/>
        <v>0</v>
      </c>
    </row>
    <row r="96" spans="1:6">
      <c r="A96" s="103">
        <f t="shared" si="5"/>
        <v>63</v>
      </c>
      <c r="B96" s="120" t="s">
        <v>398</v>
      </c>
      <c r="C96" s="121" t="s">
        <v>340</v>
      </c>
      <c r="D96" s="122">
        <v>39</v>
      </c>
      <c r="E96" s="155"/>
      <c r="F96" s="123">
        <f t="shared" si="4"/>
        <v>0</v>
      </c>
    </row>
    <row r="97" spans="1:6">
      <c r="A97" s="103">
        <f t="shared" si="5"/>
        <v>64</v>
      </c>
      <c r="B97" s="120" t="s">
        <v>399</v>
      </c>
      <c r="C97" s="121" t="s">
        <v>340</v>
      </c>
      <c r="D97" s="122">
        <v>90</v>
      </c>
      <c r="E97" s="155"/>
      <c r="F97" s="123">
        <f t="shared" si="4"/>
        <v>0</v>
      </c>
    </row>
    <row r="98" spans="1:6">
      <c r="A98" s="103">
        <f t="shared" si="5"/>
        <v>65</v>
      </c>
      <c r="B98" s="120" t="s">
        <v>400</v>
      </c>
      <c r="C98" s="121" t="s">
        <v>340</v>
      </c>
      <c r="D98" s="122">
        <v>28</v>
      </c>
      <c r="E98" s="155"/>
      <c r="F98" s="123">
        <f t="shared" si="4"/>
        <v>0</v>
      </c>
    </row>
    <row r="99" spans="1:6">
      <c r="A99" s="103">
        <f t="shared" si="5"/>
        <v>66</v>
      </c>
      <c r="B99" s="120" t="s">
        <v>401</v>
      </c>
      <c r="C99" s="121" t="s">
        <v>340</v>
      </c>
      <c r="D99" s="122">
        <v>19</v>
      </c>
      <c r="E99" s="155"/>
      <c r="F99" s="123">
        <f t="shared" si="4"/>
        <v>0</v>
      </c>
    </row>
    <row r="100" spans="1:6">
      <c r="A100" s="103">
        <f t="shared" si="5"/>
        <v>67</v>
      </c>
      <c r="B100" s="120" t="s">
        <v>402</v>
      </c>
      <c r="C100" s="121" t="s">
        <v>340</v>
      </c>
      <c r="D100" s="122">
        <v>4</v>
      </c>
      <c r="E100" s="155"/>
      <c r="F100" s="123">
        <f t="shared" si="4"/>
        <v>0</v>
      </c>
    </row>
    <row r="101" spans="1:6">
      <c r="A101" s="103">
        <f t="shared" si="5"/>
        <v>68</v>
      </c>
      <c r="B101" s="120" t="s">
        <v>403</v>
      </c>
      <c r="C101" s="121" t="s">
        <v>340</v>
      </c>
      <c r="D101" s="122">
        <v>1</v>
      </c>
      <c r="E101" s="155"/>
      <c r="F101" s="123">
        <f t="shared" si="4"/>
        <v>0</v>
      </c>
    </row>
    <row r="102" spans="1:6">
      <c r="A102" s="103">
        <f t="shared" si="5"/>
        <v>69</v>
      </c>
      <c r="B102" s="120" t="s">
        <v>404</v>
      </c>
      <c r="C102" s="121" t="s">
        <v>342</v>
      </c>
      <c r="D102" s="122">
        <v>6</v>
      </c>
      <c r="E102" s="155"/>
      <c r="F102" s="123">
        <f t="shared" si="4"/>
        <v>0</v>
      </c>
    </row>
    <row r="103" spans="1:6">
      <c r="A103" s="103">
        <f t="shared" si="5"/>
        <v>70</v>
      </c>
      <c r="B103" s="120" t="s">
        <v>343</v>
      </c>
      <c r="C103" s="121" t="s">
        <v>340</v>
      </c>
      <c r="D103" s="122">
        <v>2</v>
      </c>
      <c r="E103" s="155"/>
      <c r="F103" s="123">
        <f t="shared" si="4"/>
        <v>0</v>
      </c>
    </row>
    <row r="104" spans="1:6">
      <c r="A104" s="103">
        <f t="shared" si="5"/>
        <v>71</v>
      </c>
      <c r="B104" s="120" t="s">
        <v>405</v>
      </c>
      <c r="C104" s="121" t="s">
        <v>340</v>
      </c>
      <c r="D104" s="122">
        <v>4</v>
      </c>
      <c r="E104" s="155"/>
      <c r="F104" s="123">
        <f t="shared" si="4"/>
        <v>0</v>
      </c>
    </row>
    <row r="105" spans="1:6">
      <c r="A105" s="103">
        <f t="shared" si="5"/>
        <v>72</v>
      </c>
      <c r="B105" s="120" t="s">
        <v>406</v>
      </c>
      <c r="C105" s="121" t="s">
        <v>340</v>
      </c>
      <c r="D105" s="122">
        <v>4</v>
      </c>
      <c r="E105" s="155"/>
      <c r="F105" s="123">
        <f t="shared" si="4"/>
        <v>0</v>
      </c>
    </row>
    <row r="106" spans="1:6">
      <c r="A106" s="103">
        <f>A105+1</f>
        <v>73</v>
      </c>
      <c r="B106" s="126" t="s">
        <v>407</v>
      </c>
      <c r="C106" s="121" t="s">
        <v>342</v>
      </c>
      <c r="D106" s="127">
        <v>12</v>
      </c>
      <c r="E106" s="155"/>
      <c r="F106" s="123">
        <f t="shared" si="4"/>
        <v>0</v>
      </c>
    </row>
    <row r="107" spans="1:6" ht="28.5" customHeight="1">
      <c r="A107" s="103"/>
      <c r="B107" s="100"/>
      <c r="C107" s="104"/>
      <c r="D107" s="105"/>
      <c r="E107" s="106"/>
      <c r="F107" s="101"/>
    </row>
    <row r="108" spans="1:6" ht="21" customHeight="1">
      <c r="A108" s="102"/>
      <c r="B108" s="107" t="s">
        <v>408</v>
      </c>
      <c r="C108" s="108"/>
      <c r="D108" s="108"/>
      <c r="E108" s="109"/>
      <c r="F108" s="141">
        <f>SUM(F109:F112)</f>
        <v>0</v>
      </c>
    </row>
    <row r="109" spans="1:6" ht="15" customHeight="1">
      <c r="A109" s="102">
        <f>A106+1</f>
        <v>74</v>
      </c>
      <c r="B109" s="110" t="s">
        <v>409</v>
      </c>
      <c r="C109" s="111" t="s">
        <v>9</v>
      </c>
      <c r="D109" s="112">
        <v>125</v>
      </c>
      <c r="E109" s="156"/>
      <c r="F109" s="113">
        <f>D109*E109</f>
        <v>0</v>
      </c>
    </row>
    <row r="110" spans="1:6" ht="15" customHeight="1">
      <c r="A110" s="102">
        <f>A109+1</f>
        <v>75</v>
      </c>
      <c r="B110" s="110" t="s">
        <v>410</v>
      </c>
      <c r="C110" s="111" t="s">
        <v>9</v>
      </c>
      <c r="D110" s="114">
        <v>45</v>
      </c>
      <c r="E110" s="156"/>
      <c r="F110" s="113">
        <f>D110*E110</f>
        <v>0</v>
      </c>
    </row>
    <row r="111" spans="1:6" ht="15" customHeight="1">
      <c r="A111" s="102">
        <f>A110+1</f>
        <v>76</v>
      </c>
      <c r="B111" s="110" t="s">
        <v>411</v>
      </c>
      <c r="C111" s="111" t="s">
        <v>340</v>
      </c>
      <c r="D111" s="114">
        <v>13</v>
      </c>
      <c r="E111" s="156"/>
      <c r="F111" s="113">
        <f>D111*E111</f>
        <v>0</v>
      </c>
    </row>
    <row r="112" spans="1:6" ht="15" customHeight="1">
      <c r="A112" s="102">
        <f>A111+1</f>
        <v>77</v>
      </c>
      <c r="B112" s="110" t="s">
        <v>412</v>
      </c>
      <c r="C112" s="111" t="s">
        <v>9</v>
      </c>
      <c r="D112" s="114">
        <v>170</v>
      </c>
      <c r="E112" s="156"/>
      <c r="F112" s="113">
        <f>D112*E112</f>
        <v>0</v>
      </c>
    </row>
    <row r="113" spans="1:6" ht="21.75" customHeight="1"/>
    <row r="114" spans="1:6" ht="21" customHeight="1">
      <c r="A114" s="102"/>
      <c r="B114" s="107" t="s">
        <v>33</v>
      </c>
      <c r="C114" s="108"/>
      <c r="D114" s="108"/>
      <c r="E114" s="109"/>
      <c r="F114" s="141">
        <f>F115</f>
        <v>0</v>
      </c>
    </row>
    <row r="115" spans="1:6" ht="18" customHeight="1">
      <c r="A115" s="115">
        <v>78</v>
      </c>
      <c r="B115" s="55" t="s">
        <v>34</v>
      </c>
      <c r="C115" s="74" t="s">
        <v>35</v>
      </c>
      <c r="D115" s="153"/>
      <c r="E115" s="60">
        <f>SUM(F19:F22)*0.01</f>
        <v>0</v>
      </c>
      <c r="F115" s="57">
        <f t="shared" ref="F115" si="6">D115*E115</f>
        <v>0</v>
      </c>
    </row>
  </sheetData>
  <mergeCells count="3">
    <mergeCell ref="B1:F1"/>
    <mergeCell ref="B4:F4"/>
    <mergeCell ref="C7:F7"/>
  </mergeCells>
  <pageMargins left="0.25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KRYCÍ LIST</vt:lpstr>
      <vt:lpstr>STAVEBNÍ</vt:lpstr>
      <vt:lpstr>ZDRAVOTECHNIKA</vt:lpstr>
      <vt:lpstr>VYTÁPĚNÍ + VZT</vt:lpstr>
      <vt:lpstr>ELEKTRO</vt:lpstr>
    </vt:vector>
  </TitlesOfParts>
  <Company>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V.Marhan</dc:creator>
  <cp:lastModifiedBy>L.L</cp:lastModifiedBy>
  <cp:lastPrinted>2017-11-15T05:56:33Z</cp:lastPrinted>
  <dcterms:created xsi:type="dcterms:W3CDTF">2004-06-06T07:10:08Z</dcterms:created>
  <dcterms:modified xsi:type="dcterms:W3CDTF">2017-12-18T07:15:24Z</dcterms:modified>
</cp:coreProperties>
</file>